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Monthly Cash Flow" sheetId="1" state="visible" r:id="rId3"/>
    <sheet name="Cash Flow Forecast" sheetId="2" state="visible" r:id="rId4"/>
    <sheet name="Dashboard" sheetId="3" state="visible" r:id="rId5"/>
  </sheets>
  <definedNames>
    <definedName function="false" hidden="false" localSheetId="2" name="_xlnm.Print_Area" vbProcedure="false">Dashboard!$A$1:$N$40</definedName>
    <definedName function="false" hidden="false" localSheetId="0" name="_xlnm.Print_Area" vbProcedure="false">'Monthly Cash Flow'!$A$1:$N$30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<sst xmlns="http://schemas.openxmlformats.org/spreadsheetml/2006/main" count="149" uniqueCount="56">
  <si>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</si>
  <si>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</si>
  <si>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</si>
  <si>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</si>
  <si>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</si>
  <si>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</si>
  <si>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</si>
  <si>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</si>
  <si>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</si>
  <si>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</si>
  <si>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</si>
  <si>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</si>
  <si>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</si>
  <si>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</t>
  </si>
  <si>
    <t xml:space="preserve">Beginning Cash Balance</t>
  </si>
  <si>
    <t xml:space="preserve">Operating Activities</t>
  </si>
  <si>
    <t xml:space="preserve">  Net Income</t>
  </si>
  <si>
    <t xml:space="preserve">  Depreciation &amp; Amortization</t>
  </si>
  <si>
    <t xml:space="preserve">  (Increase)/Decrease in Client Receivables</t>
  </si>
  <si>
    <t xml:space="preserve">  (Increase)/Decrease in Prepaid Expenses</t>
  </si>
  <si>
    <t xml:space="preserve">  Increase/(Decrease) in Accounts Payable</t>
  </si>
  <si>
    <t xml:space="preserve">  Increase/(Decrease) in Accrued Expenses</t>
  </si>
  <si>
    <t xml:space="preserve">  Increase/(Decrease) in Deferred Revenue</t>
  </si>
  <si>
    <t xml:space="preserve">Cash from Operating Activities</t>
  </si>
  <si>
    <t xml:space="preserve">Investing Activities</t>
  </si>
  <si>
    <t xml:space="preserve">  Office Equipment &amp; Furniture</t>
  </si>
  <si>
    <t xml:space="preserve">  Technology &amp; Software</t>
  </si>
  <si>
    <t xml:space="preserve">  Professional Development</t>
  </si>
  <si>
    <t xml:space="preserve">  Asset Sales / Disposals</t>
  </si>
  <si>
    <t xml:space="preserve">Cash from Investing Activities</t>
  </si>
  <si>
    <t xml:space="preserve">Financing Activities</t>
  </si>
  <si>
    <t xml:space="preserve">  Loan Proceeds</t>
  </si>
  <si>
    <t xml:space="preserve">  Loan Repayments</t>
  </si>
  <si>
    <t xml:space="preserve">  Owner Draws / Distributions</t>
  </si>
  <si>
    <t xml:space="preserve">  Owner Contributions</t>
  </si>
  <si>
    <t xml:space="preserve">Cash from Financing Activities</t>
  </si>
  <si>
    <t xml:space="preserve">Net Cash Flow</t>
  </si>
  <si>
    <t xml:space="preserve">Ending Cash Balance</t>
  </si>
  <si>
    <t xml:space="preserve">Confidence</t>
  </si>
  <si>
    <t xml:space="preserve">Minimum Cash Threshold</t>
  </si>
  <si>
    <t xml:space="preserve">High</t>
  </si>
  <si>
    <t xml:space="preserve">Medium</t>
  </si>
  <si>
    <t xml:space="preserve">Low</t>
  </si>
  <si>
    <t xml:space="preserve">Running Cash Balance</t>
  </si>
  <si>
    <t xml:space="preserve">Consulting Cash Flow Dashboard</t>
  </si>
  <si>
    <t xml:space="preserve">Key Performance Indicators</t>
  </si>
  <si>
    <t xml:space="preserve">Current Cash Position</t>
  </si>
  <si>
    <t xml:space="preserve">Monthly Burn Rate</t>
  </si>
  <si>
    <t xml:space="preserve">Months of Runway</t>
  </si>
  <si>
    <t xml:space="preserve">Annual Operating Cash Flow</t>
  </si>
  <si>
    <t xml:space="preserve">Chart Source Data</t>
  </si>
  <si>
    <t xml:space="preserve">Cash Balance</t>
  </si>
  <si>
    <t xml:space="preserve">Min Threshold</t>
  </si>
  <si>
    <t xml:space="preserve">Operating</t>
  </si>
  <si>
    <t xml:space="preserve">Investing</t>
  </si>
  <si>
    <t xml:space="preserve">Financing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</si>
</sst>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[RED]&quot;($&quot;#,##0\);\-"/>
    <numFmt numFmtId="166" formatCode="0.0"/>
    <numFmt numFmtId="167" formatCode="\$#,##0"/>
  </numFmts>
  <fonts count="22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theme="1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sz val="11"/>
      <color theme="1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i val="true"/>
      <sz val="11"/>
      <color theme="1"/>
      <name val="Aptos"/>
      <family val="0"/>
      <charset val="1"/>
    </font>
    <font>
      <b val="true"/>
      <sz val="11"/>
      <color rgb="FF0000FF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b val="true"/>
      <i val="true"/>
      <sz val="13"/>
      <color rgb="FF334155"/>
      <name val="Aptos"/>
      <family val="0"/>
      <charset val="1"/>
    </font>
    <font>
      <sz val="11"/>
      <color rgb="FF1A3A2A"/>
      <name val="Aptos"/>
      <family val="0"/>
      <charset val="1"/>
    </font>
    <font>
      <sz val="11"/>
      <color rgb="FF334155"/>
      <name val="Aptos"/>
      <family val="0"/>
      <charset val="1"/>
    </font>
    <font>
      <sz val="11"/>
      <color rgb="FFDC2626"/>
      <name val="Aptos"/>
      <family val="0"/>
      <charset val="1"/>
    </font>
    <font>
      <sz val="9"/>
      <color rgb="FF94A3B8"/>
      <name val="Aptos"/>
      <family val="0"/>
      <charset val="1"/>
    </font>
    <font>
      <sz val="11"/>
      <color rgb="FF1A3A2A"/>
      <name val="Aptos"/>
      <family val="2"/>
    </font>
    <font>
      <sz val="9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ECFDF5"/>
        <bgColor rgb="FFF8FAF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dashed">
        <color rgb="FFCBD5E1"/>
      </bottom>
      <diagonal/>
    </border>
    <border diagonalUp="false" diagonalDown="false">
      <left/>
      <right/>
      <top style="dashed">
        <color rgb="FFCBD5E1"/>
      </top>
      <bottom/>
      <diagonal/>
    </border>
    <border diagonalUp="false" diagonalDown="false">
      <left/>
      <right/>
      <top style="dashed">
        <color rgb="FFCBD5E1"/>
      </top>
      <bottom style="thin">
        <color rgb="FFCBD5E1"/>
      </bottom>
      <diagonal/>
    </border>
    <border diagonalUp="false" diagonalDown="false">
      <left/>
      <right/>
      <top style="thin">
        <color rgb="FFA7F3D0"/>
      </top>
      <bottom style="thick">
        <color rgb="FF1A3A2A"/>
      </bottom>
      <diagonal/>
    </border>
    <border diagonalUp="false" diagonalDown="false">
      <left/>
      <right/>
      <top/>
      <bottom style="thick">
        <color rgb="FF1A3A2A"/>
      </bottom>
      <diagonal/>
    </border>
    <border diagonalUp="false" diagonalDown="false">
      <left/>
      <right/>
      <top style="thin">
        <color rgb="FFA7F3D0"/>
      </top>
      <bottom style="double">
        <color rgb="FF1A3A2A"/>
      </bottom>
      <diagonal/>
    </border>
    <border diagonalUp="false" diagonalDown="false">
      <left/>
      <right/>
      <top style="dashed">
        <color rgb="FFCBD5E1"/>
      </top>
      <bottom style="dashed">
        <color rgb="FFCBD5E1"/>
      </bottom>
      <diagonal/>
    </border>
    <border diagonalUp="false" diagonalDown="false">
      <left/>
      <right/>
      <top style="thin">
        <color rgb="FFA7F3D0"/>
      </top>
      <bottom/>
      <diagonal/>
    </border>
    <border diagonalUp="false" diagonalDown="false">
      <left/>
      <right/>
      <top style="double">
        <color rgb="FF1A3A2A"/>
      </top>
      <bottom style="double">
        <color rgb="FF1A3A2A"/>
      </bottom>
      <diagonal/>
    </border>
    <border diagonalUp="false" diagonalDown="false">
      <left/>
      <right/>
      <top style="thin">
        <color rgb="FFE2E8F0"/>
      </top>
      <bottom/>
      <diagonal/>
    </border>
    <border diagonalUp="false" diagonalDown="false">
      <left/>
      <right/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8FAFC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59E0B"/>
      <rgbColor rgb="FFEF4444"/>
      <rgbColor rgb="FF595959"/>
      <rgbColor rgb="FF94A3B8"/>
      <rgbColor rgb="FF003366"/>
      <rgbColor rgb="FF339966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100" b="0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Monthly Cash Balance vs Minimum Threshold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Dashboard!$A$11</c:f>
              <c:strCache>
                <c:ptCount val="1"/>
                <c:pt idx="0">
                  <c:v>Cash Balance</c:v>
                </c:pt>
              </c:strCache>
            </c:strRef>
          </c:tx>
          <c:spPr>
            <a:solidFill>
              <a:srgbClr val="1A3A2A"/>
            </a:solidFill>
            <a:ln cap="rnd" w="28440">
              <a:solidFill>
                <a:srgbClr val="1A3A2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Dashboard!$B$11:$M$11</c:f>
              <c:numCache>
                <c:formatCode>\$#,##0;[RED]"($"#,##0\);\-</c:formatCode>
                <c:ptCount val="12"/>
                <c:pt idx="0">
                  <c:v>89200</c:v>
                </c:pt>
                <c:pt idx="1">
                  <c:v>128300</c:v>
                </c:pt>
                <c:pt idx="2">
                  <c:v>115000</c:v>
                </c:pt>
                <c:pt idx="3">
                  <c:v>117500</c:v>
                </c:pt>
                <c:pt idx="4">
                  <c:v>138500</c:v>
                </c:pt>
                <c:pt idx="5">
                  <c:v>143900</c:v>
                </c:pt>
                <c:pt idx="6">
                  <c:v>171600</c:v>
                </c:pt>
                <c:pt idx="7">
                  <c:v>194500</c:v>
                </c:pt>
                <c:pt idx="8">
                  <c:v>214200</c:v>
                </c:pt>
                <c:pt idx="9">
                  <c:v>240700</c:v>
                </c:pt>
                <c:pt idx="10">
                  <c:v>259500</c:v>
                </c:pt>
                <c:pt idx="11">
                  <c:v>281400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Dashboard!$A$12</c:f>
              <c:strCache>
                <c:ptCount val="1"/>
                <c:pt idx="0">
                  <c:v>Min Threshold</c:v>
                </c:pt>
              </c:strCache>
            </c:strRef>
          </c:tx>
          <c:spPr>
            <a:solidFill>
              <a:srgbClr val="EF4444"/>
            </a:solidFill>
            <a:ln cap="rnd" w="28440">
              <a:solidFill>
                <a:srgbClr val="EF444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Dashboard!$B$12:$M$12</c:f>
              <c:numCache>
                <c:formatCode>\$#,##0;[RED]"($"#,##0\);\-</c:formatCode>
                <c:ptCount val="12"/>
                <c:pt idx="0">
                  <c:v>25000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25000</c:v>
                </c:pt>
                <c:pt idx="9">
                  <c:v>25000</c:v>
                </c:pt>
                <c:pt idx="10">
                  <c:v>25000</c:v>
                </c:pt>
                <c:pt idx="11">
                  <c:v>25000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071749"/>
        <c:axId val="69643047"/>
      </c:lineChart>
      <c:catAx>
        <c:axId val="1507174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69643047"/>
        <c:crosses val="autoZero"/>
        <c:auto val="1"/>
        <c:lblAlgn val="ctr"/>
        <c:lblOffset val="100"/>
        <c:noMultiLvlLbl val="0"/>
      </c:catAx>
      <c:valAx>
        <c:axId val="69643047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507174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100" b="0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Monthly 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Dashboard!$A$18</c:f>
              <c:strCache>
                <c:ptCount val="1"/>
                <c:pt idx="0">
                  <c:v>Net Cash Flow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Dashboard!$B$17:$M$17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Dashboard!$B$18:$M$18</c:f>
              <c:numCache>
                <c:formatCode>\$#,##0;[RED]"($"#,##0\);\-</c:formatCode>
                <c:ptCount val="12"/>
                <c:pt idx="0">
                  <c:v>-2800</c:v>
                </c:pt>
                <c:pt idx="1">
                  <c:v>39100</c:v>
                </c:pt>
                <c:pt idx="2">
                  <c:v>-13300</c:v>
                </c:pt>
                <c:pt idx="3">
                  <c:v>2500</c:v>
                </c:pt>
                <c:pt idx="4">
                  <c:v>21000</c:v>
                </c:pt>
                <c:pt idx="5">
                  <c:v>5400</c:v>
                </c:pt>
                <c:pt idx="6">
                  <c:v>27700</c:v>
                </c:pt>
                <c:pt idx="7">
                  <c:v>22900</c:v>
                </c:pt>
                <c:pt idx="8">
                  <c:v>19700</c:v>
                </c:pt>
                <c:pt idx="9">
                  <c:v>26500</c:v>
                </c:pt>
                <c:pt idx="10">
                  <c:v>18800</c:v>
                </c:pt>
                <c:pt idx="11">
                  <c:v>21900</c:v>
                </c:pt>
              </c:numCache>
            </c:numRef>
          </c:val>
        </c:ser>
        <c:gapWidth val="219"/>
        <c:overlap val="-27"/>
        <c:axId val="70494719"/>
        <c:axId val="11757524"/>
      </c:barChart>
      <c:catAx>
        <c:axId val="704947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1757524"/>
        <c:crosses val="autoZero"/>
        <c:auto val="1"/>
        <c:lblAlgn val="ctr"/>
        <c:lblOffset val="100"/>
        <c:noMultiLvlLbl val="0"/>
      </c:catAx>
      <c:valAx>
        <c:axId val="11757524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7049471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100" b="0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Cash Flow by Activity Type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Dashboard!$A$20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Dashboard!$B$19:$M$19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Dashboard!$B$20:$M$20</c:f>
              <c:numCache>
                <c:formatCode>\$#,##0;[RED]"($"#,##0\);\-</c:formatCode>
                <c:ptCount val="12"/>
                <c:pt idx="0">
                  <c:v>14500</c:v>
                </c:pt>
                <c:pt idx="1">
                  <c:v>12900</c:v>
                </c:pt>
                <c:pt idx="2">
                  <c:v>21200</c:v>
                </c:pt>
                <c:pt idx="3">
                  <c:v>27000</c:v>
                </c:pt>
                <c:pt idx="4">
                  <c:v>33000</c:v>
                </c:pt>
                <c:pt idx="5">
                  <c:v>40400</c:v>
                </c:pt>
                <c:pt idx="6">
                  <c:v>42200</c:v>
                </c:pt>
                <c:pt idx="7">
                  <c:v>37400</c:v>
                </c:pt>
                <c:pt idx="8">
                  <c:v>34700</c:v>
                </c:pt>
                <c:pt idx="9">
                  <c:v>33000</c:v>
                </c:pt>
                <c:pt idx="10">
                  <c:v>28300</c:v>
                </c:pt>
                <c:pt idx="11">
                  <c:v>44400</c:v>
                </c:pt>
              </c:numCache>
            </c:numRef>
          </c:val>
        </c:ser>
        <c:ser>
          <c:idx val="1"/>
          <c:order val="1"/>
          <c:tx>
            <c:strRef>
              <c:f>Dashboard!$A$21</c:f>
              <c:strCache>
                <c:ptCount val="1"/>
                <c:pt idx="0">
                  <c:v>Investing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Dashboard!$B$19:$M$19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Dashboard!$B$21:$M$21</c:f>
              <c:numCache>
                <c:formatCode>\$#,##0;[RED]"($"#,##0\);\-</c:formatCode>
                <c:ptCount val="12"/>
                <c:pt idx="0">
                  <c:v>-8500</c:v>
                </c:pt>
                <c:pt idx="1">
                  <c:v>0</c:v>
                </c:pt>
                <c:pt idx="2">
                  <c:v>-25000</c:v>
                </c:pt>
                <c:pt idx="3">
                  <c:v>-12500</c:v>
                </c:pt>
                <c:pt idx="4">
                  <c:v>0</c:v>
                </c:pt>
                <c:pt idx="5">
                  <c:v>-20500</c:v>
                </c:pt>
                <c:pt idx="6">
                  <c:v>0</c:v>
                </c:pt>
                <c:pt idx="7">
                  <c:v>0</c:v>
                </c:pt>
                <c:pt idx="8">
                  <c:v>-3000</c:v>
                </c:pt>
                <c:pt idx="9">
                  <c:v>3000</c:v>
                </c:pt>
                <c:pt idx="10">
                  <c:v>0</c:v>
                </c:pt>
                <c:pt idx="11">
                  <c:v>-6000</c:v>
                </c:pt>
              </c:numCache>
            </c:numRef>
          </c:val>
        </c:ser>
        <c:ser>
          <c:idx val="2"/>
          <c:order val="2"/>
          <c:tx>
            <c:strRef>
              <c:f>Dashboard!$A$22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rgbClr val="F59E0B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Dashboard!$B$19:$M$19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Dashboard!$B$22:$M$22</c:f>
              <c:numCache>
                <c:formatCode>\$#,##0;[RED]"($"#,##0\);\-</c:formatCode>
                <c:ptCount val="12"/>
                <c:pt idx="0">
                  <c:v>-8800</c:v>
                </c:pt>
                <c:pt idx="1">
                  <c:v>26200</c:v>
                </c:pt>
                <c:pt idx="2">
                  <c:v>-9500</c:v>
                </c:pt>
                <c:pt idx="3">
                  <c:v>-12000</c:v>
                </c:pt>
                <c:pt idx="4">
                  <c:v>-12000</c:v>
                </c:pt>
                <c:pt idx="5">
                  <c:v>-14500</c:v>
                </c:pt>
                <c:pt idx="6">
                  <c:v>-14500</c:v>
                </c:pt>
                <c:pt idx="7">
                  <c:v>-14500</c:v>
                </c:pt>
                <c:pt idx="8">
                  <c:v>-12000</c:v>
                </c:pt>
                <c:pt idx="9">
                  <c:v>-9500</c:v>
                </c:pt>
                <c:pt idx="10">
                  <c:v>-9500</c:v>
                </c:pt>
                <c:pt idx="11">
                  <c:v>-16500</c:v>
                </c:pt>
              </c:numCache>
            </c:numRef>
          </c:val>
        </c:ser>
        <c:gapWidth val="219"/>
        <c:overlap val="-27"/>
        <c:axId val="57808103"/>
        <c:axId val="11338108"/>
      </c:barChart>
      <c:catAx>
        <c:axId val="578081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1338108"/>
        <c:crosses val="autoZero"/>
        <c:auto val="1"/>
        <c:lblAlgn val="ctr"/>
        <c:lblOffset val="100"/>
        <c:noMultiLvlLbl val="0"/>
      </c:catAx>
      <c:valAx>
        <c:axId val="11338108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5780810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0</xdr:rowOff>
    </xdr:from>
    <xdr:to>
      <xdr:col>3</xdr:col>
      <xdr:colOff>1015560</xdr:colOff>
      <xdr:row>40</xdr:row>
      <xdr:rowOff>101160</xdr:rowOff>
    </xdr:to>
    <xdr:graphicFrame>
      <xdr:nvGraphicFramePr>
        <xdr:cNvPr id="1" name="Chart 1"/>
        <xdr:cNvGraphicFramePr/>
      </xdr:nvGraphicFramePr>
      <xdr:xfrm>
        <a:off x="0" y="5010120"/>
        <a:ext cx="5629320" cy="350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41</xdr:row>
      <xdr:rowOff>152280</xdr:rowOff>
    </xdr:from>
    <xdr:to>
      <xdr:col>8</xdr:col>
      <xdr:colOff>126720</xdr:colOff>
      <xdr:row>59</xdr:row>
      <xdr:rowOff>50400</xdr:rowOff>
    </xdr:to>
    <xdr:graphicFrame>
      <xdr:nvGraphicFramePr>
        <xdr:cNvPr id="2" name="Chart 2"/>
        <xdr:cNvGraphicFramePr/>
      </xdr:nvGraphicFramePr>
      <xdr:xfrm>
        <a:off x="0" y="8762760"/>
        <a:ext cx="11084400" cy="349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1267560</xdr:colOff>
      <xdr:row>23</xdr:row>
      <xdr:rowOff>0</xdr:rowOff>
    </xdr:from>
    <xdr:to>
      <xdr:col>8</xdr:col>
      <xdr:colOff>380520</xdr:colOff>
      <xdr:row>40</xdr:row>
      <xdr:rowOff>101160</xdr:rowOff>
    </xdr:to>
    <xdr:graphicFrame>
      <xdr:nvGraphicFramePr>
        <xdr:cNvPr id="3" name="Chart 3"/>
        <xdr:cNvGraphicFramePr/>
      </xdr:nvGraphicFramePr>
      <xdr:xfrm>
        <a:off x="5881320" y="5010120"/>
        <a:ext cx="5456880" cy="350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N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14" min="2" style="0" width="18.33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false" outlineLevel="0" collapsed="false">
      <c r="A2" s="2" t="s">
        <v>14</v>
      </c>
      <c r="B2" s="3" t="n">
        <v>85000</v>
      </c>
      <c r="C2" s="4" t="n">
        <f aca="false">B30</f>
        <v>78700</v>
      </c>
      <c r="D2" s="4" t="n">
        <f aca="false">C30</f>
        <v>81400</v>
      </c>
      <c r="E2" s="4" t="n">
        <f aca="false">D30</f>
        <v>126900</v>
      </c>
      <c r="F2" s="4" t="n">
        <f aca="false">E30</f>
        <v>138600</v>
      </c>
      <c r="G2" s="4" t="n">
        <f aca="false">F30</f>
        <v>157700</v>
      </c>
      <c r="H2" s="4" t="n">
        <f aca="false">G30</f>
        <v>171800</v>
      </c>
      <c r="I2" s="4" t="n">
        <f aca="false">H30</f>
        <v>195200</v>
      </c>
      <c r="J2" s="4" t="n">
        <f aca="false">I30</f>
        <v>206900</v>
      </c>
      <c r="K2" s="4" t="n">
        <f aca="false">J30</f>
        <v>224600</v>
      </c>
      <c r="L2" s="4" t="n">
        <f aca="false">K30</f>
        <v>247800</v>
      </c>
      <c r="M2" s="4" t="n">
        <f aca="false">L30</f>
        <v>264800</v>
      </c>
      <c r="N2" s="4" t="n">
        <f aca="false">B2</f>
        <v>85000</v>
      </c>
    </row>
    <row r="3" customFormat="false" ht="15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.75" hidden="false" customHeight="false" outlineLevel="0" collapsed="false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5.75" hidden="false" customHeight="false" outlineLevel="0" collapsed="false">
      <c r="A5" s="5" t="s">
        <v>16</v>
      </c>
      <c r="B5" s="7" t="n">
        <v>12500</v>
      </c>
      <c r="C5" s="7" t="n">
        <v>10800</v>
      </c>
      <c r="D5" s="7" t="n">
        <v>18200</v>
      </c>
      <c r="E5" s="7" t="n">
        <v>22500</v>
      </c>
      <c r="F5" s="7" t="n">
        <v>28000</v>
      </c>
      <c r="G5" s="7" t="n">
        <v>32000</v>
      </c>
      <c r="H5" s="7" t="n">
        <v>35500</v>
      </c>
      <c r="I5" s="7" t="n">
        <v>33000</v>
      </c>
      <c r="J5" s="7" t="n">
        <v>27500</v>
      </c>
      <c r="K5" s="7" t="n">
        <v>24000</v>
      </c>
      <c r="L5" s="7" t="n">
        <v>19500</v>
      </c>
      <c r="M5" s="7" t="n">
        <v>31000</v>
      </c>
      <c r="N5" s="8" t="n">
        <f aca="false">SUM(B5:M5)</f>
        <v>294500</v>
      </c>
    </row>
    <row r="6" customFormat="false" ht="15.75" hidden="false" customHeight="false" outlineLevel="0" collapsed="false">
      <c r="A6" s="5" t="s">
        <v>17</v>
      </c>
      <c r="B6" s="9" t="n">
        <v>4200</v>
      </c>
      <c r="C6" s="9" t="n">
        <v>4200</v>
      </c>
      <c r="D6" s="9" t="n">
        <v>4200</v>
      </c>
      <c r="E6" s="9" t="n">
        <v>4200</v>
      </c>
      <c r="F6" s="9" t="n">
        <v>4200</v>
      </c>
      <c r="G6" s="9" t="n">
        <v>4200</v>
      </c>
      <c r="H6" s="9" t="n">
        <v>4200</v>
      </c>
      <c r="I6" s="9" t="n">
        <v>4200</v>
      </c>
      <c r="J6" s="9" t="n">
        <v>4200</v>
      </c>
      <c r="K6" s="9" t="n">
        <v>4200</v>
      </c>
      <c r="L6" s="9" t="n">
        <v>4200</v>
      </c>
      <c r="M6" s="9" t="n">
        <v>4200</v>
      </c>
      <c r="N6" s="8" t="n">
        <f aca="false">SUM(B6:M6)</f>
        <v>50400</v>
      </c>
    </row>
    <row r="7" customFormat="false" ht="15.75" hidden="false" customHeight="false" outlineLevel="0" collapsed="false">
      <c r="A7" s="5" t="s">
        <v>18</v>
      </c>
      <c r="B7" s="9" t="n">
        <v>-2500</v>
      </c>
      <c r="C7" s="9" t="n">
        <v>-1800</v>
      </c>
      <c r="D7" s="9" t="n">
        <v>-3200</v>
      </c>
      <c r="E7" s="9" t="n">
        <v>-4500</v>
      </c>
      <c r="F7" s="9" t="n">
        <v>-2000</v>
      </c>
      <c r="G7" s="9" t="n">
        <v>-1500</v>
      </c>
      <c r="H7" s="9" t="n">
        <v>-3000</v>
      </c>
      <c r="I7" s="9" t="n">
        <v>-2800</v>
      </c>
      <c r="J7" s="9" t="n">
        <v>-1200</v>
      </c>
      <c r="K7" s="9" t="n">
        <v>1500</v>
      </c>
      <c r="L7" s="9" t="n">
        <v>-2000</v>
      </c>
      <c r="M7" s="9" t="n">
        <v>-5500</v>
      </c>
      <c r="N7" s="8" t="n">
        <f aca="false">SUM(B7:M7)</f>
        <v>-28500</v>
      </c>
    </row>
    <row r="8" customFormat="false" ht="15.75" hidden="false" customHeight="false" outlineLevel="0" collapsed="false">
      <c r="A8" s="5" t="s">
        <v>19</v>
      </c>
      <c r="B8" s="9" t="n">
        <v>-3500</v>
      </c>
      <c r="C8" s="9" t="n">
        <v>-1200</v>
      </c>
      <c r="D8" s="9" t="n">
        <v>-4800</v>
      </c>
      <c r="E8" s="9" t="n">
        <v>-2000</v>
      </c>
      <c r="F8" s="9" t="n">
        <v>-3500</v>
      </c>
      <c r="G8" s="9" t="n">
        <v>-1800</v>
      </c>
      <c r="H8" s="9" t="n">
        <v>-2500</v>
      </c>
      <c r="I8" s="9" t="n">
        <v>-1500</v>
      </c>
      <c r="J8" s="9" t="n">
        <v>1200</v>
      </c>
      <c r="K8" s="9" t="n">
        <v>-800</v>
      </c>
      <c r="L8" s="9" t="n">
        <v>-3200</v>
      </c>
      <c r="M8" s="9" t="n">
        <v>-6500</v>
      </c>
      <c r="N8" s="8" t="n">
        <f aca="false">SUM(B8:M8)</f>
        <v>-30100</v>
      </c>
    </row>
    <row r="9" customFormat="false" ht="15.75" hidden="false" customHeight="false" outlineLevel="0" collapsed="false">
      <c r="A9" s="5" t="s">
        <v>20</v>
      </c>
      <c r="B9" s="9" t="n">
        <v>2800</v>
      </c>
      <c r="C9" s="9" t="n">
        <v>1500</v>
      </c>
      <c r="D9" s="9" t="n">
        <v>4200</v>
      </c>
      <c r="E9" s="9" t="n">
        <v>3000</v>
      </c>
      <c r="F9" s="9" t="n">
        <v>2200</v>
      </c>
      <c r="G9" s="9" t="n">
        <v>1800</v>
      </c>
      <c r="H9" s="9" t="n">
        <v>3500</v>
      </c>
      <c r="I9" s="9" t="n">
        <v>2000</v>
      </c>
      <c r="J9" s="9" t="n">
        <v>-1500</v>
      </c>
      <c r="K9" s="9" t="n">
        <v>800</v>
      </c>
      <c r="L9" s="9" t="n">
        <v>2800</v>
      </c>
      <c r="M9" s="9" t="n">
        <v>5200</v>
      </c>
      <c r="N9" s="8" t="n">
        <f aca="false">SUM(B9:M9)</f>
        <v>28300</v>
      </c>
    </row>
    <row r="10" customFormat="false" ht="15.75" hidden="false" customHeight="false" outlineLevel="0" collapsed="false">
      <c r="A10" s="5" t="s">
        <v>21</v>
      </c>
      <c r="B10" s="9" t="n">
        <v>1200</v>
      </c>
      <c r="C10" s="9" t="n">
        <v>-800</v>
      </c>
      <c r="D10" s="9" t="n">
        <v>1500</v>
      </c>
      <c r="E10" s="9" t="n">
        <v>2000</v>
      </c>
      <c r="F10" s="9" t="n">
        <v>1800</v>
      </c>
      <c r="G10" s="9" t="n">
        <v>2500</v>
      </c>
      <c r="H10" s="9" t="n">
        <v>1500</v>
      </c>
      <c r="I10" s="9" t="n">
        <v>-500</v>
      </c>
      <c r="J10" s="9" t="n">
        <v>800</v>
      </c>
      <c r="K10" s="9" t="n">
        <v>-1200</v>
      </c>
      <c r="L10" s="9" t="n">
        <v>1000</v>
      </c>
      <c r="M10" s="9" t="n">
        <v>3500</v>
      </c>
      <c r="N10" s="8" t="n">
        <f aca="false">SUM(B10:M10)</f>
        <v>13300</v>
      </c>
    </row>
    <row r="11" customFormat="false" ht="15.75" hidden="false" customHeight="false" outlineLevel="0" collapsed="false">
      <c r="A11" s="5" t="s">
        <v>22</v>
      </c>
      <c r="B11" s="10" t="n">
        <v>-1500</v>
      </c>
      <c r="C11" s="10" t="n">
        <v>-1200</v>
      </c>
      <c r="D11" s="10" t="n">
        <v>-800</v>
      </c>
      <c r="E11" s="10" t="n">
        <v>-500</v>
      </c>
      <c r="F11" s="10" t="n">
        <v>-300</v>
      </c>
      <c r="G11" s="10" t="n">
        <v>200</v>
      </c>
      <c r="H11" s="10" t="n">
        <v>-200</v>
      </c>
      <c r="I11" s="10" t="n">
        <v>-400</v>
      </c>
      <c r="J11" s="10" t="n">
        <v>500</v>
      </c>
      <c r="K11" s="10" t="n">
        <v>1500</v>
      </c>
      <c r="L11" s="10" t="n">
        <v>3500</v>
      </c>
      <c r="M11" s="10" t="n">
        <v>8500</v>
      </c>
      <c r="N11" s="8" t="n">
        <f aca="false">SUM(B11:M11)</f>
        <v>9300</v>
      </c>
    </row>
    <row r="12" customFormat="false" ht="16.5" hidden="false" customHeight="true" outlineLevel="0" collapsed="false">
      <c r="A12" s="11" t="s">
        <v>23</v>
      </c>
      <c r="B12" s="12" t="n">
        <f aca="false">SUM(B5:B11)</f>
        <v>13200</v>
      </c>
      <c r="C12" s="12" t="n">
        <f aca="false">SUM(C5:C11)</f>
        <v>11500</v>
      </c>
      <c r="D12" s="12" t="n">
        <f aca="false">SUM(D5:D11)</f>
        <v>19300</v>
      </c>
      <c r="E12" s="12" t="n">
        <f aca="false">SUM(E5:E11)</f>
        <v>24700</v>
      </c>
      <c r="F12" s="12" t="n">
        <f aca="false">SUM(F5:F11)</f>
        <v>30400</v>
      </c>
      <c r="G12" s="12" t="n">
        <f aca="false">SUM(G5:G11)</f>
        <v>37400</v>
      </c>
      <c r="H12" s="12" t="n">
        <f aca="false">SUM(H5:H11)</f>
        <v>39000</v>
      </c>
      <c r="I12" s="12" t="n">
        <f aca="false">SUM(I5:I11)</f>
        <v>34000</v>
      </c>
      <c r="J12" s="12" t="n">
        <f aca="false">SUM(J5:J11)</f>
        <v>31500</v>
      </c>
      <c r="K12" s="12" t="n">
        <f aca="false">SUM(K5:K11)</f>
        <v>30000</v>
      </c>
      <c r="L12" s="12" t="n">
        <f aca="false">SUM(L5:L11)</f>
        <v>25800</v>
      </c>
      <c r="M12" s="12" t="n">
        <f aca="false">SUM(M5:M11)</f>
        <v>40400</v>
      </c>
      <c r="N12" s="13" t="n">
        <f aca="false">SUM(N5:N11)</f>
        <v>337200</v>
      </c>
    </row>
    <row r="13" customFormat="false" ht="16.5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15.75" hidden="false" customHeight="false" outlineLevel="0" collapsed="false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customFormat="false" ht="15.75" hidden="false" customHeight="false" outlineLevel="0" collapsed="false">
      <c r="A15" s="5" t="s">
        <v>25</v>
      </c>
      <c r="B15" s="7" t="n">
        <v>-8500</v>
      </c>
      <c r="C15" s="7" t="n">
        <v>0</v>
      </c>
      <c r="D15" s="7" t="n">
        <v>0</v>
      </c>
      <c r="E15" s="7" t="n">
        <v>-3200</v>
      </c>
      <c r="F15" s="7" t="n">
        <v>0</v>
      </c>
      <c r="G15" s="7" t="n">
        <v>-12000</v>
      </c>
      <c r="H15" s="7" t="n">
        <v>0</v>
      </c>
      <c r="I15" s="7" t="n">
        <v>0</v>
      </c>
      <c r="J15" s="7" t="n">
        <v>-2500</v>
      </c>
      <c r="K15" s="7" t="n">
        <v>0</v>
      </c>
      <c r="L15" s="7" t="n">
        <v>0</v>
      </c>
      <c r="M15" s="7" t="n">
        <v>-4500</v>
      </c>
      <c r="N15" s="8" t="n">
        <f aca="false">SUM(B15:M15)</f>
        <v>-30700</v>
      </c>
    </row>
    <row r="16" customFormat="false" ht="15.75" hidden="false" customHeight="false" outlineLevel="0" collapsed="false">
      <c r="A16" s="5" t="s">
        <v>26</v>
      </c>
      <c r="B16" s="9" t="n">
        <v>0</v>
      </c>
      <c r="C16" s="9" t="n">
        <v>0</v>
      </c>
      <c r="D16" s="9" t="n">
        <v>-15000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-8500</v>
      </c>
      <c r="J16" s="9" t="n">
        <v>0</v>
      </c>
      <c r="K16" s="9" t="n">
        <v>0</v>
      </c>
      <c r="L16" s="9" t="n">
        <v>0</v>
      </c>
      <c r="M16" s="9" t="n">
        <v>0</v>
      </c>
      <c r="N16" s="8" t="n">
        <f aca="false">SUM(B16:M16)</f>
        <v>-23500</v>
      </c>
    </row>
    <row r="17" customFormat="false" ht="15.75" hidden="false" customHeight="false" outlineLevel="0" collapsed="false">
      <c r="A17" s="5" t="s">
        <v>27</v>
      </c>
      <c r="B17" s="9" t="n">
        <v>-2200</v>
      </c>
      <c r="C17" s="9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-1800</v>
      </c>
      <c r="I17" s="9" t="n">
        <v>0</v>
      </c>
      <c r="J17" s="9" t="n">
        <v>0</v>
      </c>
      <c r="K17" s="9" t="n">
        <v>0</v>
      </c>
      <c r="L17" s="9" t="n">
        <v>0</v>
      </c>
      <c r="M17" s="9" t="n">
        <v>0</v>
      </c>
      <c r="N17" s="8" t="n">
        <f aca="false">SUM(B17:M17)</f>
        <v>-4000</v>
      </c>
    </row>
    <row r="18" customFormat="false" ht="15.75" hidden="false" customHeight="false" outlineLevel="0" collapsed="false">
      <c r="A18" s="5" t="s">
        <v>28</v>
      </c>
      <c r="B18" s="10" t="n">
        <v>0</v>
      </c>
      <c r="C18" s="10" t="n">
        <v>0</v>
      </c>
      <c r="D18" s="10" t="n">
        <v>0</v>
      </c>
      <c r="E18" s="10" t="n">
        <v>1500</v>
      </c>
      <c r="F18" s="10" t="n">
        <v>0</v>
      </c>
      <c r="G18" s="10" t="n">
        <v>0</v>
      </c>
      <c r="H18" s="10" t="n">
        <v>0</v>
      </c>
      <c r="I18" s="10" t="n">
        <v>0</v>
      </c>
      <c r="J18" s="10" t="n">
        <v>0</v>
      </c>
      <c r="K18" s="10" t="n">
        <v>2000</v>
      </c>
      <c r="L18" s="10" t="n">
        <v>0</v>
      </c>
      <c r="M18" s="10" t="n">
        <v>0</v>
      </c>
      <c r="N18" s="8" t="n">
        <f aca="false">SUM(B18:M18)</f>
        <v>3500</v>
      </c>
    </row>
    <row r="19" customFormat="false" ht="16.5" hidden="false" customHeight="true" outlineLevel="0" collapsed="false">
      <c r="A19" s="11" t="s">
        <v>29</v>
      </c>
      <c r="B19" s="12" t="n">
        <f aca="false">SUM(B15:B18)</f>
        <v>-10700</v>
      </c>
      <c r="C19" s="12" t="n">
        <f aca="false">SUM(C15:C18)</f>
        <v>0</v>
      </c>
      <c r="D19" s="12" t="n">
        <f aca="false">SUM(D15:D18)</f>
        <v>-15000</v>
      </c>
      <c r="E19" s="12" t="n">
        <f aca="false">SUM(E15:E18)</f>
        <v>-1700</v>
      </c>
      <c r="F19" s="12" t="n">
        <f aca="false">SUM(F15:F18)</f>
        <v>0</v>
      </c>
      <c r="G19" s="12" t="n">
        <f aca="false">SUM(G15:G18)</f>
        <v>-12000</v>
      </c>
      <c r="H19" s="12" t="n">
        <f aca="false">SUM(H15:H18)</f>
        <v>-1800</v>
      </c>
      <c r="I19" s="12" t="n">
        <f aca="false">SUM(I15:I18)</f>
        <v>-8500</v>
      </c>
      <c r="J19" s="12" t="n">
        <f aca="false">SUM(J15:J18)</f>
        <v>-2500</v>
      </c>
      <c r="K19" s="12" t="n">
        <f aca="false">SUM(K15:K18)</f>
        <v>2000</v>
      </c>
      <c r="L19" s="12" t="n">
        <f aca="false">SUM(L15:L18)</f>
        <v>0</v>
      </c>
      <c r="M19" s="12" t="n">
        <f aca="false">SUM(M15:M18)</f>
        <v>-4500</v>
      </c>
      <c r="N19" s="13" t="n">
        <f aca="false">SUM(N15:N18)</f>
        <v>-54700</v>
      </c>
    </row>
    <row r="20" customFormat="false" ht="16.5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customFormat="false" ht="15.75" hidden="false" customHeight="false" outlineLevel="0" collapsed="false">
      <c r="A21" s="6" t="s">
        <v>30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customFormat="false" ht="15.75" hidden="false" customHeight="false" outlineLevel="0" collapsed="false">
      <c r="A22" s="5" t="s">
        <v>31</v>
      </c>
      <c r="B22" s="7" t="n">
        <v>0</v>
      </c>
      <c r="C22" s="7" t="n">
        <v>0</v>
      </c>
      <c r="D22" s="7" t="n">
        <v>50000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0</v>
      </c>
      <c r="N22" s="8" t="n">
        <f aca="false">SUM(B22:M22)</f>
        <v>50000</v>
      </c>
    </row>
    <row r="23" customFormat="false" ht="15.75" hidden="false" customHeight="false" outlineLevel="0" collapsed="false">
      <c r="A23" s="5" t="s">
        <v>32</v>
      </c>
      <c r="B23" s="9" t="n">
        <v>-3800</v>
      </c>
      <c r="C23" s="9" t="n">
        <v>-3800</v>
      </c>
      <c r="D23" s="9" t="n">
        <v>-3800</v>
      </c>
      <c r="E23" s="9" t="n">
        <v>-3800</v>
      </c>
      <c r="F23" s="9" t="n">
        <v>-3800</v>
      </c>
      <c r="G23" s="9" t="n">
        <v>-3800</v>
      </c>
      <c r="H23" s="9" t="n">
        <v>-3800</v>
      </c>
      <c r="I23" s="9" t="n">
        <v>-3800</v>
      </c>
      <c r="J23" s="9" t="n">
        <v>-3800</v>
      </c>
      <c r="K23" s="9" t="n">
        <v>-3800</v>
      </c>
      <c r="L23" s="9" t="n">
        <v>-3800</v>
      </c>
      <c r="M23" s="9" t="n">
        <v>-3800</v>
      </c>
      <c r="N23" s="8" t="n">
        <f aca="false">SUM(B23:M23)</f>
        <v>-45600</v>
      </c>
    </row>
    <row r="24" customFormat="false" ht="15.75" hidden="false" customHeight="false" outlineLevel="0" collapsed="false">
      <c r="A24" s="5" t="s">
        <v>33</v>
      </c>
      <c r="B24" s="9" t="n">
        <v>-5000</v>
      </c>
      <c r="C24" s="9" t="n">
        <v>-5000</v>
      </c>
      <c r="D24" s="9" t="n">
        <v>-5000</v>
      </c>
      <c r="E24" s="9" t="n">
        <v>-7500</v>
      </c>
      <c r="F24" s="9" t="n">
        <v>-7500</v>
      </c>
      <c r="G24" s="9" t="n">
        <v>-7500</v>
      </c>
      <c r="H24" s="9" t="n">
        <v>-10000</v>
      </c>
      <c r="I24" s="9" t="n">
        <v>-10000</v>
      </c>
      <c r="J24" s="9" t="n">
        <v>-7500</v>
      </c>
      <c r="K24" s="9" t="n">
        <v>-5000</v>
      </c>
      <c r="L24" s="9" t="n">
        <v>-5000</v>
      </c>
      <c r="M24" s="9" t="n">
        <v>-10000</v>
      </c>
      <c r="N24" s="8" t="n">
        <f aca="false">SUM(B24:M24)</f>
        <v>-85000</v>
      </c>
    </row>
    <row r="25" customFormat="false" ht="15.75" hidden="false" customHeight="false" outlineLevel="0" collapsed="false">
      <c r="A25" s="5" t="s">
        <v>34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  <c r="M25" s="10" t="n">
        <v>0</v>
      </c>
      <c r="N25" s="8" t="n">
        <f aca="false">SUM(B25:M25)</f>
        <v>0</v>
      </c>
    </row>
    <row r="26" customFormat="false" ht="16.5" hidden="false" customHeight="true" outlineLevel="0" collapsed="false">
      <c r="A26" s="11" t="s">
        <v>35</v>
      </c>
      <c r="B26" s="12" t="n">
        <f aca="false">SUM(B22:B25)</f>
        <v>-8800</v>
      </c>
      <c r="C26" s="12" t="n">
        <f aca="false">SUM(C22:C25)</f>
        <v>-8800</v>
      </c>
      <c r="D26" s="12" t="n">
        <f aca="false">SUM(D22:D25)</f>
        <v>41200</v>
      </c>
      <c r="E26" s="12" t="n">
        <f aca="false">SUM(E22:E25)</f>
        <v>-11300</v>
      </c>
      <c r="F26" s="12" t="n">
        <f aca="false">SUM(F22:F25)</f>
        <v>-11300</v>
      </c>
      <c r="G26" s="12" t="n">
        <f aca="false">SUM(G22:G25)</f>
        <v>-11300</v>
      </c>
      <c r="H26" s="12" t="n">
        <f aca="false">SUM(H22:H25)</f>
        <v>-13800</v>
      </c>
      <c r="I26" s="12" t="n">
        <f aca="false">SUM(I22:I25)</f>
        <v>-13800</v>
      </c>
      <c r="J26" s="12" t="n">
        <f aca="false">SUM(J22:J25)</f>
        <v>-11300</v>
      </c>
      <c r="K26" s="12" t="n">
        <f aca="false">SUM(K22:K25)</f>
        <v>-8800</v>
      </c>
      <c r="L26" s="12" t="n">
        <f aca="false">SUM(L22:L25)</f>
        <v>-8800</v>
      </c>
      <c r="M26" s="12" t="n">
        <f aca="false">SUM(M22:M25)</f>
        <v>-13800</v>
      </c>
      <c r="N26" s="13" t="n">
        <f aca="false">SUM(N22:N25)</f>
        <v>-80600</v>
      </c>
    </row>
    <row r="27" customFormat="false" ht="16.5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customFormat="false" ht="16.5" hidden="false" customHeight="true" outlineLevel="0" collapsed="false">
      <c r="A28" s="14" t="s">
        <v>36</v>
      </c>
      <c r="B28" s="15" t="n">
        <f aca="false">B12+B19+B26</f>
        <v>-6300</v>
      </c>
      <c r="C28" s="15" t="n">
        <f aca="false">C12+C19+C26</f>
        <v>2700</v>
      </c>
      <c r="D28" s="15" t="n">
        <f aca="false">D12+D19+D26</f>
        <v>45500</v>
      </c>
      <c r="E28" s="15" t="n">
        <f aca="false">E12+E19+E26</f>
        <v>11700</v>
      </c>
      <c r="F28" s="15" t="n">
        <f aca="false">F12+F19+F26</f>
        <v>19100</v>
      </c>
      <c r="G28" s="15" t="n">
        <f aca="false">G12+G19+G26</f>
        <v>14100</v>
      </c>
      <c r="H28" s="15" t="n">
        <f aca="false">H12+H19+H26</f>
        <v>23400</v>
      </c>
      <c r="I28" s="15" t="n">
        <f aca="false">I12+I19+I26</f>
        <v>11700</v>
      </c>
      <c r="J28" s="15" t="n">
        <f aca="false">J12+J19+J26</f>
        <v>17700</v>
      </c>
      <c r="K28" s="15" t="n">
        <f aca="false">K12+K19+K26</f>
        <v>23200</v>
      </c>
      <c r="L28" s="15" t="n">
        <f aca="false">L12+L19+L26</f>
        <v>17000</v>
      </c>
      <c r="M28" s="15" t="n">
        <f aca="false">M12+M19+M26</f>
        <v>22100</v>
      </c>
      <c r="N28" s="15" t="n">
        <f aca="false">N12+N19+N26</f>
        <v>201900</v>
      </c>
    </row>
    <row r="29" customFormat="false" ht="16.5" hidden="false" customHeight="true" outlineLevel="0" collapsed="false">
      <c r="A29" s="2" t="s">
        <v>14</v>
      </c>
      <c r="B29" s="4" t="n">
        <f aca="false">B2</f>
        <v>85000</v>
      </c>
      <c r="C29" s="4" t="n">
        <f aca="false">C2</f>
        <v>78700</v>
      </c>
      <c r="D29" s="4" t="n">
        <f aca="false">D2</f>
        <v>81400</v>
      </c>
      <c r="E29" s="4" t="n">
        <f aca="false">E2</f>
        <v>126900</v>
      </c>
      <c r="F29" s="4" t="n">
        <f aca="false">F2</f>
        <v>138600</v>
      </c>
      <c r="G29" s="4" t="n">
        <f aca="false">G2</f>
        <v>157700</v>
      </c>
      <c r="H29" s="4" t="n">
        <f aca="false">H2</f>
        <v>171800</v>
      </c>
      <c r="I29" s="4" t="n">
        <f aca="false">I2</f>
        <v>195200</v>
      </c>
      <c r="J29" s="4" t="n">
        <f aca="false">J2</f>
        <v>206900</v>
      </c>
      <c r="K29" s="4" t="n">
        <f aca="false">K2</f>
        <v>224600</v>
      </c>
      <c r="L29" s="4" t="n">
        <f aca="false">L2</f>
        <v>247800</v>
      </c>
      <c r="M29" s="4" t="n">
        <f aca="false">M2</f>
        <v>264800</v>
      </c>
      <c r="N29" s="4" t="n">
        <f aca="false">N2</f>
        <v>85000</v>
      </c>
    </row>
    <row r="30" customFormat="false" ht="16.5" hidden="false" customHeight="true" outlineLevel="0" collapsed="false">
      <c r="A30" s="14" t="s">
        <v>37</v>
      </c>
      <c r="B30" s="15" t="n">
        <f aca="false">B29+B28</f>
        <v>78700</v>
      </c>
      <c r="C30" s="15" t="n">
        <f aca="false">C29+C28</f>
        <v>81400</v>
      </c>
      <c r="D30" s="15" t="n">
        <f aca="false">D29+D28</f>
        <v>126900</v>
      </c>
      <c r="E30" s="15" t="n">
        <f aca="false">E29+E28</f>
        <v>138600</v>
      </c>
      <c r="F30" s="15" t="n">
        <f aca="false">F29+F28</f>
        <v>157700</v>
      </c>
      <c r="G30" s="15" t="n">
        <f aca="false">G29+G28</f>
        <v>171800</v>
      </c>
      <c r="H30" s="15" t="n">
        <f aca="false">H29+H28</f>
        <v>195200</v>
      </c>
      <c r="I30" s="15" t="n">
        <f aca="false">I29+I28</f>
        <v>206900</v>
      </c>
      <c r="J30" s="15" t="n">
        <f aca="false">J29+J28</f>
        <v>224600</v>
      </c>
      <c r="K30" s="15" t="n">
        <f aca="false">K29+K28</f>
        <v>247800</v>
      </c>
      <c r="L30" s="15" t="n">
        <f aca="false">L29+L28</f>
        <v>264800</v>
      </c>
      <c r="M30" s="15" t="n">
        <f aca="false">M29+M28</f>
        <v>286900</v>
      </c>
      <c r="N30" s="15" t="n">
        <f aca="false">N29+N28</f>
        <v>286900</v>
      </c>
    </row>
    <row r="31" customFormat="false" ht="16.5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customFormat="false" ht="15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customFormat="false" ht="15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customFormat="false" ht="15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customFormat="false" ht="15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customFormat="false" ht="15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customFormat="false" ht="15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O33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14" min="2" style="0" width="18.33"/>
    <col collapsed="false" customWidth="true" hidden="false" outlineLevel="0" max="15" min="15" style="0" width="16.66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38</v>
      </c>
    </row>
    <row r="2" customFormat="false" ht="15.75" hidden="false" customHeight="false" outlineLevel="0" collapsed="false">
      <c r="A2" s="6" t="s">
        <v>39</v>
      </c>
      <c r="B2" s="16" t="n">
        <v>25000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5.75" hidden="false" customHeight="false" outlineLevel="0" collapsed="false">
      <c r="A3" s="2" t="s">
        <v>14</v>
      </c>
      <c r="B3" s="18" t="n">
        <v>92000</v>
      </c>
      <c r="C3" s="4" t="n">
        <f aca="false">B31</f>
        <v>89200</v>
      </c>
      <c r="D3" s="4" t="n">
        <f aca="false">C31</f>
        <v>128300</v>
      </c>
      <c r="E3" s="4" t="n">
        <f aca="false">D31</f>
        <v>115000</v>
      </c>
      <c r="F3" s="4" t="n">
        <f aca="false">E31</f>
        <v>117500</v>
      </c>
      <c r="G3" s="4" t="n">
        <f aca="false">F31</f>
        <v>138500</v>
      </c>
      <c r="H3" s="4" t="n">
        <f aca="false">G31</f>
        <v>143900</v>
      </c>
      <c r="I3" s="4" t="n">
        <f aca="false">H31</f>
        <v>171600</v>
      </c>
      <c r="J3" s="4" t="n">
        <f aca="false">I31</f>
        <v>194500</v>
      </c>
      <c r="K3" s="4" t="n">
        <f aca="false">J31</f>
        <v>214200</v>
      </c>
      <c r="L3" s="4" t="n">
        <f aca="false">K31</f>
        <v>240700</v>
      </c>
      <c r="M3" s="4" t="n">
        <f aca="false">L31</f>
        <v>259500</v>
      </c>
      <c r="N3" s="19" t="n">
        <f aca="false">B3</f>
        <v>92000</v>
      </c>
      <c r="O3" s="2"/>
    </row>
    <row r="4" customFormat="false" ht="15.7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15.75" hidden="false" customHeight="false" outlineLevel="0" collapsed="false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.75" hidden="false" customHeight="false" outlineLevel="0" collapsed="false">
      <c r="A6" s="5" t="s">
        <v>16</v>
      </c>
      <c r="B6" s="7" t="n">
        <v>13500</v>
      </c>
      <c r="C6" s="7" t="n">
        <v>11700</v>
      </c>
      <c r="D6" s="7" t="n">
        <v>19700</v>
      </c>
      <c r="E6" s="7" t="n">
        <v>24300</v>
      </c>
      <c r="F6" s="7" t="n">
        <v>30200</v>
      </c>
      <c r="G6" s="7" t="n">
        <v>34600</v>
      </c>
      <c r="H6" s="7" t="n">
        <v>38300</v>
      </c>
      <c r="I6" s="7" t="n">
        <v>35600</v>
      </c>
      <c r="J6" s="7" t="n">
        <v>29700</v>
      </c>
      <c r="K6" s="7" t="n">
        <v>25900</v>
      </c>
      <c r="L6" s="7" t="n">
        <v>21100</v>
      </c>
      <c r="M6" s="7" t="n">
        <v>33500</v>
      </c>
      <c r="N6" s="8" t="n">
        <f aca="false">SUM(B6:M6)</f>
        <v>318100</v>
      </c>
      <c r="O6" s="20" t="s">
        <v>40</v>
      </c>
    </row>
    <row r="7" customFormat="false" ht="15.75" hidden="false" customHeight="false" outlineLevel="0" collapsed="false">
      <c r="A7" s="5" t="s">
        <v>17</v>
      </c>
      <c r="B7" s="9" t="n">
        <v>4500</v>
      </c>
      <c r="C7" s="9" t="n">
        <v>4500</v>
      </c>
      <c r="D7" s="9" t="n">
        <v>4500</v>
      </c>
      <c r="E7" s="9" t="n">
        <v>4500</v>
      </c>
      <c r="F7" s="9" t="n">
        <v>4500</v>
      </c>
      <c r="G7" s="9" t="n">
        <v>4500</v>
      </c>
      <c r="H7" s="9" t="n">
        <v>4500</v>
      </c>
      <c r="I7" s="9" t="n">
        <v>4500</v>
      </c>
      <c r="J7" s="9" t="n">
        <v>4500</v>
      </c>
      <c r="K7" s="9" t="n">
        <v>4500</v>
      </c>
      <c r="L7" s="9" t="n">
        <v>4500</v>
      </c>
      <c r="M7" s="9" t="n">
        <v>4500</v>
      </c>
      <c r="N7" s="8" t="n">
        <f aca="false">SUM(B7:M7)</f>
        <v>54000</v>
      </c>
      <c r="O7" s="20" t="s">
        <v>40</v>
      </c>
    </row>
    <row r="8" customFormat="false" ht="15.75" hidden="false" customHeight="false" outlineLevel="0" collapsed="false">
      <c r="A8" s="5" t="s">
        <v>18</v>
      </c>
      <c r="B8" s="9" t="n">
        <v>-2200</v>
      </c>
      <c r="C8" s="9" t="n">
        <v>-1500</v>
      </c>
      <c r="D8" s="9" t="n">
        <v>-2800</v>
      </c>
      <c r="E8" s="9" t="n">
        <v>-4000</v>
      </c>
      <c r="F8" s="9" t="n">
        <v>-1800</v>
      </c>
      <c r="G8" s="9" t="n">
        <v>-1200</v>
      </c>
      <c r="H8" s="9" t="n">
        <v>-2500</v>
      </c>
      <c r="I8" s="9" t="n">
        <v>-2400</v>
      </c>
      <c r="J8" s="9" t="n">
        <v>-1000</v>
      </c>
      <c r="K8" s="9" t="n">
        <v>1800</v>
      </c>
      <c r="L8" s="9" t="n">
        <v>-1800</v>
      </c>
      <c r="M8" s="9" t="n">
        <v>-5000</v>
      </c>
      <c r="N8" s="8" t="n">
        <f aca="false">SUM(B8:M8)</f>
        <v>-24400</v>
      </c>
      <c r="O8" s="20" t="s">
        <v>41</v>
      </c>
    </row>
    <row r="9" customFormat="false" ht="15.75" hidden="false" customHeight="false" outlineLevel="0" collapsed="false">
      <c r="A9" s="5" t="s">
        <v>19</v>
      </c>
      <c r="B9" s="9" t="n">
        <v>-3000</v>
      </c>
      <c r="C9" s="9" t="n">
        <v>-1000</v>
      </c>
      <c r="D9" s="9" t="n">
        <v>-4200</v>
      </c>
      <c r="E9" s="9" t="n">
        <v>-1800</v>
      </c>
      <c r="F9" s="9" t="n">
        <v>-3000</v>
      </c>
      <c r="G9" s="9" t="n">
        <v>-1500</v>
      </c>
      <c r="H9" s="9" t="n">
        <v>-2200</v>
      </c>
      <c r="I9" s="9" t="n">
        <v>-1200</v>
      </c>
      <c r="J9" s="9" t="n">
        <v>1500</v>
      </c>
      <c r="K9" s="9" t="n">
        <v>-600</v>
      </c>
      <c r="L9" s="9" t="n">
        <v>-2800</v>
      </c>
      <c r="M9" s="9" t="n">
        <v>-5800</v>
      </c>
      <c r="N9" s="8" t="n">
        <f aca="false">SUM(B9:M9)</f>
        <v>-25600</v>
      </c>
      <c r="O9" s="20" t="s">
        <v>41</v>
      </c>
    </row>
    <row r="10" customFormat="false" ht="15.75" hidden="false" customHeight="false" outlineLevel="0" collapsed="false">
      <c r="A10" s="5" t="s">
        <v>20</v>
      </c>
      <c r="B10" s="9" t="n">
        <v>2500</v>
      </c>
      <c r="C10" s="9" t="n">
        <v>1200</v>
      </c>
      <c r="D10" s="9" t="n">
        <v>3800</v>
      </c>
      <c r="E10" s="9" t="n">
        <v>2800</v>
      </c>
      <c r="F10" s="9" t="n">
        <v>2000</v>
      </c>
      <c r="G10" s="9" t="n">
        <v>1500</v>
      </c>
      <c r="H10" s="9" t="n">
        <v>3200</v>
      </c>
      <c r="I10" s="9" t="n">
        <v>1800</v>
      </c>
      <c r="J10" s="9" t="n">
        <v>-1200</v>
      </c>
      <c r="K10" s="9" t="n">
        <v>600</v>
      </c>
      <c r="L10" s="9" t="n">
        <v>2500</v>
      </c>
      <c r="M10" s="9" t="n">
        <v>4800</v>
      </c>
      <c r="N10" s="8" t="n">
        <f aca="false">SUM(B10:M10)</f>
        <v>25500</v>
      </c>
      <c r="O10" s="20" t="s">
        <v>41</v>
      </c>
    </row>
    <row r="11" customFormat="false" ht="15.75" hidden="false" customHeight="false" outlineLevel="0" collapsed="false">
      <c r="A11" s="5" t="s">
        <v>21</v>
      </c>
      <c r="B11" s="9" t="n">
        <v>1000</v>
      </c>
      <c r="C11" s="9" t="n">
        <v>-600</v>
      </c>
      <c r="D11" s="9" t="n">
        <v>1200</v>
      </c>
      <c r="E11" s="9" t="n">
        <v>1800</v>
      </c>
      <c r="F11" s="9" t="n">
        <v>1500</v>
      </c>
      <c r="G11" s="9" t="n">
        <v>2200</v>
      </c>
      <c r="H11" s="9" t="n">
        <v>1200</v>
      </c>
      <c r="I11" s="9" t="n">
        <v>-400</v>
      </c>
      <c r="J11" s="9" t="n">
        <v>600</v>
      </c>
      <c r="K11" s="9" t="n">
        <v>-1000</v>
      </c>
      <c r="L11" s="9" t="n">
        <v>800</v>
      </c>
      <c r="M11" s="9" t="n">
        <v>3200</v>
      </c>
      <c r="N11" s="8" t="n">
        <f aca="false">SUM(B11:M11)</f>
        <v>11500</v>
      </c>
      <c r="O11" s="20" t="s">
        <v>40</v>
      </c>
    </row>
    <row r="12" customFormat="false" ht="15.75" hidden="false" customHeight="false" outlineLevel="0" collapsed="false">
      <c r="A12" s="5" t="s">
        <v>22</v>
      </c>
      <c r="B12" s="9" t="n">
        <v>-1800</v>
      </c>
      <c r="C12" s="9" t="n">
        <v>-1400</v>
      </c>
      <c r="D12" s="9" t="n">
        <v>-1000</v>
      </c>
      <c r="E12" s="9" t="n">
        <v>-600</v>
      </c>
      <c r="F12" s="9" t="n">
        <v>-400</v>
      </c>
      <c r="G12" s="9" t="n">
        <v>300</v>
      </c>
      <c r="H12" s="9" t="n">
        <v>-300</v>
      </c>
      <c r="I12" s="9" t="n">
        <v>-500</v>
      </c>
      <c r="J12" s="9" t="n">
        <v>600</v>
      </c>
      <c r="K12" s="9" t="n">
        <v>1800</v>
      </c>
      <c r="L12" s="9" t="n">
        <v>4000</v>
      </c>
      <c r="M12" s="9" t="n">
        <v>9200</v>
      </c>
      <c r="N12" s="8" t="n">
        <f aca="false">SUM(B12:M12)</f>
        <v>9900</v>
      </c>
      <c r="O12" s="20" t="s">
        <v>42</v>
      </c>
    </row>
    <row r="13" customFormat="false" ht="16.5" hidden="false" customHeight="true" outlineLevel="0" collapsed="false">
      <c r="A13" s="21" t="s">
        <v>23</v>
      </c>
      <c r="B13" s="13" t="n">
        <f aca="false">SUM(B6:B12)</f>
        <v>14500</v>
      </c>
      <c r="C13" s="13" t="n">
        <f aca="false">SUM(C6:C12)</f>
        <v>12900</v>
      </c>
      <c r="D13" s="13" t="n">
        <f aca="false">SUM(D6:D12)</f>
        <v>21200</v>
      </c>
      <c r="E13" s="13" t="n">
        <f aca="false">SUM(E6:E12)</f>
        <v>27000</v>
      </c>
      <c r="F13" s="13" t="n">
        <f aca="false">SUM(F6:F12)</f>
        <v>33000</v>
      </c>
      <c r="G13" s="13" t="n">
        <f aca="false">SUM(G6:G12)</f>
        <v>40400</v>
      </c>
      <c r="H13" s="13" t="n">
        <f aca="false">SUM(H6:H12)</f>
        <v>42200</v>
      </c>
      <c r="I13" s="13" t="n">
        <f aca="false">SUM(I6:I12)</f>
        <v>37400</v>
      </c>
      <c r="J13" s="13" t="n">
        <f aca="false">SUM(J6:J12)</f>
        <v>34700</v>
      </c>
      <c r="K13" s="13" t="n">
        <f aca="false">SUM(K6:K12)</f>
        <v>33000</v>
      </c>
      <c r="L13" s="13" t="n">
        <f aca="false">SUM(L6:L12)</f>
        <v>28300</v>
      </c>
      <c r="M13" s="13" t="n">
        <f aca="false">SUM(M6:M12)</f>
        <v>44400</v>
      </c>
      <c r="N13" s="13" t="n">
        <f aca="false">SUM(N6:N12)</f>
        <v>369000</v>
      </c>
      <c r="O13" s="21"/>
    </row>
    <row r="14" customFormat="false" ht="16.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5.75" hidden="false" customHeight="false" outlineLevel="0" collapsed="false">
      <c r="A15" s="6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.75" hidden="false" customHeight="false" outlineLevel="0" collapsed="false">
      <c r="A16" s="5" t="s">
        <v>25</v>
      </c>
      <c r="B16" s="7" t="n">
        <v>-5000</v>
      </c>
      <c r="C16" s="7" t="n">
        <v>0</v>
      </c>
      <c r="D16" s="7" t="n">
        <v>0</v>
      </c>
      <c r="E16" s="7" t="n">
        <v>-4500</v>
      </c>
      <c r="F16" s="7" t="n">
        <v>0</v>
      </c>
      <c r="G16" s="7" t="n">
        <v>-18000</v>
      </c>
      <c r="H16" s="7" t="n">
        <v>0</v>
      </c>
      <c r="I16" s="7" t="n">
        <v>0</v>
      </c>
      <c r="J16" s="7" t="n">
        <v>-3000</v>
      </c>
      <c r="K16" s="7" t="n">
        <v>0</v>
      </c>
      <c r="L16" s="7" t="n">
        <v>0</v>
      </c>
      <c r="M16" s="7" t="n">
        <v>-6000</v>
      </c>
      <c r="N16" s="8" t="n">
        <f aca="false">SUM(B16:M16)</f>
        <v>-36500</v>
      </c>
      <c r="O16" s="20" t="s">
        <v>41</v>
      </c>
    </row>
    <row r="17" customFormat="false" ht="15.75" hidden="false" customHeight="false" outlineLevel="0" collapsed="false">
      <c r="A17" s="5" t="s">
        <v>26</v>
      </c>
      <c r="B17" s="9" t="n">
        <v>0</v>
      </c>
      <c r="C17" s="9" t="n">
        <v>0</v>
      </c>
      <c r="D17" s="9" t="n">
        <v>-25000</v>
      </c>
      <c r="E17" s="9" t="n">
        <v>-10000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n">
        <v>0</v>
      </c>
      <c r="M17" s="9" t="n">
        <v>0</v>
      </c>
      <c r="N17" s="8" t="n">
        <f aca="false">SUM(B17:M17)</f>
        <v>-35000</v>
      </c>
      <c r="O17" s="20" t="s">
        <v>42</v>
      </c>
    </row>
    <row r="18" customFormat="false" ht="15.75" hidden="false" customHeight="false" outlineLevel="0" collapsed="false">
      <c r="A18" s="5" t="s">
        <v>27</v>
      </c>
      <c r="B18" s="9" t="n">
        <v>-3500</v>
      </c>
      <c r="C18" s="9" t="n">
        <v>0</v>
      </c>
      <c r="D18" s="9" t="n">
        <v>0</v>
      </c>
      <c r="E18" s="9" t="n">
        <v>0</v>
      </c>
      <c r="F18" s="9" t="n">
        <v>0</v>
      </c>
      <c r="G18" s="9" t="n">
        <v>-2500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8" t="n">
        <f aca="false">SUM(B18:M18)</f>
        <v>-6000</v>
      </c>
      <c r="O18" s="20" t="s">
        <v>40</v>
      </c>
    </row>
    <row r="19" customFormat="false" ht="15.75" hidden="false" customHeight="false" outlineLevel="0" collapsed="false">
      <c r="A19" s="5" t="s">
        <v>28</v>
      </c>
      <c r="B19" s="9" t="n">
        <v>0</v>
      </c>
      <c r="C19" s="9" t="n">
        <v>0</v>
      </c>
      <c r="D19" s="9" t="n">
        <v>0</v>
      </c>
      <c r="E19" s="9" t="n">
        <v>2000</v>
      </c>
      <c r="F19" s="9" t="n">
        <v>0</v>
      </c>
      <c r="G19" s="9" t="n">
        <v>0</v>
      </c>
      <c r="H19" s="9" t="n">
        <v>0</v>
      </c>
      <c r="I19" s="9" t="n">
        <v>0</v>
      </c>
      <c r="J19" s="9" t="n">
        <v>0</v>
      </c>
      <c r="K19" s="9" t="n">
        <v>3000</v>
      </c>
      <c r="L19" s="9" t="n">
        <v>0</v>
      </c>
      <c r="M19" s="9" t="n">
        <v>0</v>
      </c>
      <c r="N19" s="8" t="n">
        <f aca="false">SUM(B19:M19)</f>
        <v>5000</v>
      </c>
      <c r="O19" s="20" t="s">
        <v>42</v>
      </c>
    </row>
    <row r="20" customFormat="false" ht="16.5" hidden="false" customHeight="true" outlineLevel="0" collapsed="false">
      <c r="A20" s="21" t="s">
        <v>29</v>
      </c>
      <c r="B20" s="13" t="n">
        <f aca="false">SUM(B16:B19)</f>
        <v>-8500</v>
      </c>
      <c r="C20" s="13" t="n">
        <f aca="false">SUM(C16:C19)</f>
        <v>0</v>
      </c>
      <c r="D20" s="13" t="n">
        <f aca="false">SUM(D16:D19)</f>
        <v>-25000</v>
      </c>
      <c r="E20" s="13" t="n">
        <f aca="false">SUM(E16:E19)</f>
        <v>-12500</v>
      </c>
      <c r="F20" s="13" t="n">
        <f aca="false">SUM(F16:F19)</f>
        <v>0</v>
      </c>
      <c r="G20" s="13" t="n">
        <f aca="false">SUM(G16:G19)</f>
        <v>-20500</v>
      </c>
      <c r="H20" s="13" t="n">
        <f aca="false">SUM(H16:H19)</f>
        <v>0</v>
      </c>
      <c r="I20" s="13" t="n">
        <f aca="false">SUM(I16:I19)</f>
        <v>0</v>
      </c>
      <c r="J20" s="13" t="n">
        <f aca="false">SUM(J16:J19)</f>
        <v>-3000</v>
      </c>
      <c r="K20" s="13" t="n">
        <f aca="false">SUM(K16:K19)</f>
        <v>3000</v>
      </c>
      <c r="L20" s="13" t="n">
        <f aca="false">SUM(L16:L19)</f>
        <v>0</v>
      </c>
      <c r="M20" s="13" t="n">
        <f aca="false">SUM(M16:M19)</f>
        <v>-6000</v>
      </c>
      <c r="N20" s="13" t="n">
        <f aca="false">SUM(N16:N19)</f>
        <v>-72500</v>
      </c>
      <c r="O20" s="21"/>
    </row>
    <row r="21" customFormat="false" ht="16.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5.75" hidden="false" customHeight="false" outlineLevel="0" collapsed="false">
      <c r="A22" s="6" t="s">
        <v>30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.75" hidden="false" customHeight="false" outlineLevel="0" collapsed="false">
      <c r="A23" s="5" t="s">
        <v>31</v>
      </c>
      <c r="B23" s="7" t="n">
        <v>0</v>
      </c>
      <c r="C23" s="7" t="n">
        <v>35000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8" t="n">
        <f aca="false">SUM(B23:M23)</f>
        <v>35000</v>
      </c>
      <c r="O23" s="20" t="s">
        <v>41</v>
      </c>
    </row>
    <row r="24" customFormat="false" ht="15.75" hidden="false" customHeight="false" outlineLevel="0" collapsed="false">
      <c r="A24" s="5" t="s">
        <v>32</v>
      </c>
      <c r="B24" s="9" t="n">
        <v>-3800</v>
      </c>
      <c r="C24" s="9" t="n">
        <v>-3800</v>
      </c>
      <c r="D24" s="9" t="n">
        <v>-4500</v>
      </c>
      <c r="E24" s="9" t="n">
        <v>-4500</v>
      </c>
      <c r="F24" s="9" t="n">
        <v>-4500</v>
      </c>
      <c r="G24" s="9" t="n">
        <v>-4500</v>
      </c>
      <c r="H24" s="9" t="n">
        <v>-4500</v>
      </c>
      <c r="I24" s="9" t="n">
        <v>-4500</v>
      </c>
      <c r="J24" s="9" t="n">
        <v>-4500</v>
      </c>
      <c r="K24" s="9" t="n">
        <v>-4500</v>
      </c>
      <c r="L24" s="9" t="n">
        <v>-4500</v>
      </c>
      <c r="M24" s="9" t="n">
        <v>-4500</v>
      </c>
      <c r="N24" s="8" t="n">
        <f aca="false">SUM(B24:M24)</f>
        <v>-52600</v>
      </c>
      <c r="O24" s="20" t="s">
        <v>40</v>
      </c>
    </row>
    <row r="25" customFormat="false" ht="15.75" hidden="false" customHeight="false" outlineLevel="0" collapsed="false">
      <c r="A25" s="5" t="s">
        <v>33</v>
      </c>
      <c r="B25" s="9" t="n">
        <v>-5000</v>
      </c>
      <c r="C25" s="9" t="n">
        <v>-5000</v>
      </c>
      <c r="D25" s="9" t="n">
        <v>-5000</v>
      </c>
      <c r="E25" s="9" t="n">
        <v>-7500</v>
      </c>
      <c r="F25" s="9" t="n">
        <v>-7500</v>
      </c>
      <c r="G25" s="9" t="n">
        <v>-10000</v>
      </c>
      <c r="H25" s="9" t="n">
        <v>-10000</v>
      </c>
      <c r="I25" s="9" t="n">
        <v>-10000</v>
      </c>
      <c r="J25" s="9" t="n">
        <v>-7500</v>
      </c>
      <c r="K25" s="9" t="n">
        <v>-5000</v>
      </c>
      <c r="L25" s="9" t="n">
        <v>-5000</v>
      </c>
      <c r="M25" s="9" t="n">
        <v>-12000</v>
      </c>
      <c r="N25" s="8" t="n">
        <f aca="false">SUM(B25:M25)</f>
        <v>-89500</v>
      </c>
      <c r="O25" s="20" t="s">
        <v>40</v>
      </c>
    </row>
    <row r="26" customFormat="false" ht="15.75" hidden="false" customHeight="false" outlineLevel="0" collapsed="false">
      <c r="A26" s="5" t="s">
        <v>34</v>
      </c>
      <c r="B26" s="9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9" t="n">
        <v>0</v>
      </c>
      <c r="L26" s="9" t="n">
        <v>0</v>
      </c>
      <c r="M26" s="9" t="n">
        <v>0</v>
      </c>
      <c r="N26" s="8" t="n">
        <f aca="false">SUM(B26:M26)</f>
        <v>0</v>
      </c>
      <c r="O26" s="20" t="s">
        <v>40</v>
      </c>
    </row>
    <row r="27" customFormat="false" ht="16.5" hidden="false" customHeight="true" outlineLevel="0" collapsed="false">
      <c r="A27" s="21" t="s">
        <v>35</v>
      </c>
      <c r="B27" s="13" t="n">
        <f aca="false">SUM(B23:B26)</f>
        <v>-8800</v>
      </c>
      <c r="C27" s="13" t="n">
        <f aca="false">SUM(C23:C26)</f>
        <v>26200</v>
      </c>
      <c r="D27" s="13" t="n">
        <f aca="false">SUM(D23:D26)</f>
        <v>-9500</v>
      </c>
      <c r="E27" s="13" t="n">
        <f aca="false">SUM(E23:E26)</f>
        <v>-12000</v>
      </c>
      <c r="F27" s="13" t="n">
        <f aca="false">SUM(F23:F26)</f>
        <v>-12000</v>
      </c>
      <c r="G27" s="13" t="n">
        <f aca="false">SUM(G23:G26)</f>
        <v>-14500</v>
      </c>
      <c r="H27" s="13" t="n">
        <f aca="false">SUM(H23:H26)</f>
        <v>-14500</v>
      </c>
      <c r="I27" s="13" t="n">
        <f aca="false">SUM(I23:I26)</f>
        <v>-14500</v>
      </c>
      <c r="J27" s="13" t="n">
        <f aca="false">SUM(J23:J26)</f>
        <v>-12000</v>
      </c>
      <c r="K27" s="13" t="n">
        <f aca="false">SUM(K23:K26)</f>
        <v>-9500</v>
      </c>
      <c r="L27" s="13" t="n">
        <f aca="false">SUM(L23:L26)</f>
        <v>-9500</v>
      </c>
      <c r="M27" s="13" t="n">
        <f aca="false">SUM(M23:M26)</f>
        <v>-16500</v>
      </c>
      <c r="N27" s="13" t="n">
        <f aca="false">SUM(N23:N26)</f>
        <v>-107100</v>
      </c>
      <c r="O27" s="21"/>
    </row>
    <row r="28" customFormat="false" ht="16.5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6.5" hidden="false" customHeight="true" outlineLevel="0" collapsed="false">
      <c r="A29" s="22" t="s">
        <v>36</v>
      </c>
      <c r="B29" s="15" t="n">
        <f aca="false">B13+B20+B27</f>
        <v>-2800</v>
      </c>
      <c r="C29" s="15" t="n">
        <f aca="false">C13+C20+C27</f>
        <v>39100</v>
      </c>
      <c r="D29" s="15" t="n">
        <f aca="false">D13+D20+D27</f>
        <v>-13300</v>
      </c>
      <c r="E29" s="15" t="n">
        <f aca="false">E13+E20+E27</f>
        <v>2500</v>
      </c>
      <c r="F29" s="15" t="n">
        <f aca="false">F13+F20+F27</f>
        <v>21000</v>
      </c>
      <c r="G29" s="15" t="n">
        <f aca="false">G13+G20+G27</f>
        <v>5400</v>
      </c>
      <c r="H29" s="15" t="n">
        <f aca="false">H13+H20+H27</f>
        <v>27700</v>
      </c>
      <c r="I29" s="15" t="n">
        <f aca="false">I13+I20+I27</f>
        <v>22900</v>
      </c>
      <c r="J29" s="15" t="n">
        <f aca="false">J13+J20+J27</f>
        <v>19700</v>
      </c>
      <c r="K29" s="15" t="n">
        <f aca="false">K13+K20+K27</f>
        <v>26500</v>
      </c>
      <c r="L29" s="15" t="n">
        <f aca="false">L13+L20+L27</f>
        <v>18800</v>
      </c>
      <c r="M29" s="15" t="n">
        <f aca="false">M13+M20+M27</f>
        <v>21900</v>
      </c>
      <c r="N29" s="15" t="n">
        <f aca="false">N13+N20+N27</f>
        <v>189400</v>
      </c>
      <c r="O29" s="22"/>
    </row>
    <row r="30" customFormat="false" ht="16.5" hidden="false" customHeight="true" outlineLevel="0" collapsed="false">
      <c r="A30" s="2" t="s">
        <v>14</v>
      </c>
      <c r="B30" s="4" t="n">
        <f aca="false">B3</f>
        <v>92000</v>
      </c>
      <c r="C30" s="4" t="n">
        <f aca="false">C3</f>
        <v>89200</v>
      </c>
      <c r="D30" s="4" t="n">
        <f aca="false">D3</f>
        <v>128300</v>
      </c>
      <c r="E30" s="4" t="n">
        <f aca="false">E3</f>
        <v>115000</v>
      </c>
      <c r="F30" s="4" t="n">
        <f aca="false">F3</f>
        <v>117500</v>
      </c>
      <c r="G30" s="4" t="n">
        <f aca="false">G3</f>
        <v>138500</v>
      </c>
      <c r="H30" s="4" t="n">
        <f aca="false">H3</f>
        <v>143900</v>
      </c>
      <c r="I30" s="4" t="n">
        <f aca="false">I3</f>
        <v>171600</v>
      </c>
      <c r="J30" s="4" t="n">
        <f aca="false">J3</f>
        <v>194500</v>
      </c>
      <c r="K30" s="4" t="n">
        <f aca="false">K3</f>
        <v>214200</v>
      </c>
      <c r="L30" s="4" t="n">
        <f aca="false">L3</f>
        <v>240700</v>
      </c>
      <c r="M30" s="4" t="n">
        <f aca="false">M3</f>
        <v>259500</v>
      </c>
      <c r="N30" s="4" t="n">
        <f aca="false">N3</f>
        <v>92000</v>
      </c>
      <c r="O30" s="2"/>
    </row>
    <row r="31" customFormat="false" ht="16.5" hidden="false" customHeight="true" outlineLevel="0" collapsed="false">
      <c r="A31" s="23" t="s">
        <v>37</v>
      </c>
      <c r="B31" s="24" t="n">
        <f aca="false">B30+B29</f>
        <v>89200</v>
      </c>
      <c r="C31" s="24" t="n">
        <f aca="false">C30+C29</f>
        <v>128300</v>
      </c>
      <c r="D31" s="24" t="n">
        <f aca="false">D30+D29</f>
        <v>115000</v>
      </c>
      <c r="E31" s="24" t="n">
        <f aca="false">E30+E29</f>
        <v>117500</v>
      </c>
      <c r="F31" s="24" t="n">
        <f aca="false">F30+F29</f>
        <v>138500</v>
      </c>
      <c r="G31" s="24" t="n">
        <f aca="false">G30+G29</f>
        <v>143900</v>
      </c>
      <c r="H31" s="24" t="n">
        <f aca="false">H30+H29</f>
        <v>171600</v>
      </c>
      <c r="I31" s="24" t="n">
        <f aca="false">I30+I29</f>
        <v>194500</v>
      </c>
      <c r="J31" s="24" t="n">
        <f aca="false">J30+J29</f>
        <v>214200</v>
      </c>
      <c r="K31" s="24" t="n">
        <f aca="false">K30+K29</f>
        <v>240700</v>
      </c>
      <c r="L31" s="24" t="n">
        <f aca="false">L30+L29</f>
        <v>259500</v>
      </c>
      <c r="M31" s="24" t="n">
        <f aca="false">M30+M29</f>
        <v>281400</v>
      </c>
      <c r="N31" s="24" t="n">
        <f aca="false">N30+N29</f>
        <v>281400</v>
      </c>
      <c r="O31" s="23"/>
    </row>
    <row r="32" customFormat="false" ht="18" hidden="false" customHeight="true" outlineLevel="0" collapsed="false">
      <c r="A32" s="25" t="s">
        <v>43</v>
      </c>
      <c r="B32" s="26" t="n">
        <f aca="false">B31</f>
        <v>89200</v>
      </c>
      <c r="C32" s="26" t="n">
        <f aca="false">C31</f>
        <v>128300</v>
      </c>
      <c r="D32" s="26" t="n">
        <f aca="false">D31</f>
        <v>115000</v>
      </c>
      <c r="E32" s="26" t="n">
        <f aca="false">E31</f>
        <v>117500</v>
      </c>
      <c r="F32" s="26" t="n">
        <f aca="false">F31</f>
        <v>138500</v>
      </c>
      <c r="G32" s="26" t="n">
        <f aca="false">G31</f>
        <v>143900</v>
      </c>
      <c r="H32" s="26" t="n">
        <f aca="false">H31</f>
        <v>171600</v>
      </c>
      <c r="I32" s="26" t="n">
        <f aca="false">I31</f>
        <v>194500</v>
      </c>
      <c r="J32" s="26" t="n">
        <f aca="false">J31</f>
        <v>214200</v>
      </c>
      <c r="K32" s="26" t="n">
        <f aca="false">K31</f>
        <v>240700</v>
      </c>
      <c r="L32" s="26" t="n">
        <f aca="false">L31</f>
        <v>259500</v>
      </c>
      <c r="M32" s="26" t="n">
        <f aca="false">M31</f>
        <v>281400</v>
      </c>
      <c r="N32" s="26" t="n">
        <f aca="false">N31</f>
        <v>281400</v>
      </c>
      <c r="O32" s="25"/>
    </row>
    <row r="33" customFormat="false" ht="16.5" hidden="false" customHeight="true" outlineLevel="0" collapsed="false"/>
  </sheetData>
  <dataValidations count="1">
    <dataValidation allowBlank="true" errorStyle="stop" operator="between" showDropDown="false" showErrorMessage="true" showInputMessage="true" sqref="O6:O12 O16:O19 O23:O26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69140625" defaultRowHeight="15.75" customHeight="false" zeroHeight="false" outlineLevelRow="1" outlineLevelCol="0"/>
  <cols>
    <col collapsed="false" customWidth="true" hidden="false" outlineLevel="0" max="1" min="1" style="0" width="30"/>
    <col collapsed="false" customWidth="true" hidden="false" outlineLevel="0" max="14" min="2" style="0" width="18.33"/>
  </cols>
  <sheetData>
    <row r="1" customFormat="false" ht="34.5" hidden="false" customHeight="true" outlineLevel="0" collapsed="false">
      <c r="A1" s="27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false" ht="18" hidden="false" customHeight="true" outlineLevel="0" collapsed="false">
      <c r="A3" s="28" t="s">
        <v>45</v>
      </c>
      <c r="B3" s="6"/>
      <c r="C3" s="6"/>
      <c r="D3" s="6"/>
      <c r="E3" s="6"/>
      <c r="F3" s="5"/>
      <c r="G3" s="5"/>
      <c r="H3" s="5"/>
      <c r="I3" s="5"/>
      <c r="J3" s="5"/>
      <c r="K3" s="5"/>
      <c r="L3" s="5"/>
      <c r="M3" s="5"/>
      <c r="N3" s="5"/>
    </row>
    <row r="4" customFormat="false" ht="18" hidden="false" customHeight="true" outlineLevel="0" collapsed="false">
      <c r="A4" s="29" t="s">
        <v>46</v>
      </c>
      <c r="B4" s="30" t="n">
        <f aca="false">'Cash Flow Forecast'!M31</f>
        <v>281400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18" hidden="false" customHeight="true" outlineLevel="0" collapsed="false">
      <c r="A5" s="31" t="s">
        <v>47</v>
      </c>
      <c r="B5" s="32" t="n">
        <f aca="false">IF(AVERAGE('Cash Flow Forecast'!B29:M29)&lt;0,AVERAGE('Cash Flow Forecast'!B29:M29),0)</f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8" hidden="false" customHeight="true" outlineLevel="0" collapsed="false">
      <c r="A6" s="31" t="s">
        <v>48</v>
      </c>
      <c r="B6" s="33" t="str">
        <f aca="false">IF(B5&lt;0,B4/ABS(B5),"N/A - Positive Cash Flow")</f>
        <v>N/A - Positive Cash Flow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customFormat="false" ht="18" hidden="false" customHeight="true" outlineLevel="0" collapsed="false">
      <c r="A7" s="34" t="s">
        <v>49</v>
      </c>
      <c r="B7" s="35" t="n">
        <f aca="false">'Cash Flow Forecast'!N13</f>
        <v>369000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customFormat="false" ht="15.75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customFormat="false" ht="18" hidden="false" customHeight="true" outlineLevel="1" collapsed="false">
      <c r="A9" s="28" t="s">
        <v>50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customFormat="false" ht="15.75" hidden="false" customHeight="false" outlineLevel="1" collapsed="false">
      <c r="A10" s="37"/>
      <c r="B10" s="37" t="s">
        <v>1</v>
      </c>
      <c r="C10" s="37" t="s">
        <v>2</v>
      </c>
      <c r="D10" s="37" t="s">
        <v>3</v>
      </c>
      <c r="E10" s="37" t="s">
        <v>4</v>
      </c>
      <c r="F10" s="37" t="s">
        <v>5</v>
      </c>
      <c r="G10" s="37" t="s">
        <v>6</v>
      </c>
      <c r="H10" s="37" t="s">
        <v>7</v>
      </c>
      <c r="I10" s="37" t="s">
        <v>8</v>
      </c>
      <c r="J10" s="37" t="s">
        <v>9</v>
      </c>
      <c r="K10" s="37" t="s">
        <v>10</v>
      </c>
      <c r="L10" s="37" t="s">
        <v>11</v>
      </c>
      <c r="M10" s="37" t="s">
        <v>12</v>
      </c>
      <c r="N10" s="37"/>
    </row>
    <row r="11" customFormat="false" ht="15.75" hidden="false" customHeight="false" outlineLevel="1" collapsed="false">
      <c r="A11" s="2" t="s">
        <v>51</v>
      </c>
      <c r="B11" s="38" t="n">
        <f aca="false">'Cash Flow Forecast'!B31</f>
        <v>89200</v>
      </c>
      <c r="C11" s="38" t="n">
        <f aca="false">'Cash Flow Forecast'!C31</f>
        <v>128300</v>
      </c>
      <c r="D11" s="38" t="n">
        <f aca="false">'Cash Flow Forecast'!D31</f>
        <v>115000</v>
      </c>
      <c r="E11" s="38" t="n">
        <f aca="false">'Cash Flow Forecast'!E31</f>
        <v>117500</v>
      </c>
      <c r="F11" s="38" t="n">
        <f aca="false">'Cash Flow Forecast'!F31</f>
        <v>138500</v>
      </c>
      <c r="G11" s="38" t="n">
        <f aca="false">'Cash Flow Forecast'!G31</f>
        <v>143900</v>
      </c>
      <c r="H11" s="38" t="n">
        <f aca="false">'Cash Flow Forecast'!H31</f>
        <v>171600</v>
      </c>
      <c r="I11" s="38" t="n">
        <f aca="false">'Cash Flow Forecast'!I31</f>
        <v>194500</v>
      </c>
      <c r="J11" s="38" t="n">
        <f aca="false">'Cash Flow Forecast'!J31</f>
        <v>214200</v>
      </c>
      <c r="K11" s="38" t="n">
        <f aca="false">'Cash Flow Forecast'!K31</f>
        <v>240700</v>
      </c>
      <c r="L11" s="38" t="n">
        <f aca="false">'Cash Flow Forecast'!L31</f>
        <v>259500</v>
      </c>
      <c r="M11" s="38" t="n">
        <f aca="false">'Cash Flow Forecast'!M31</f>
        <v>281400</v>
      </c>
      <c r="N11" s="5"/>
    </row>
    <row r="12" customFormat="false" ht="15.75" hidden="false" customHeight="false" outlineLevel="1" collapsed="false">
      <c r="A12" s="2" t="s">
        <v>52</v>
      </c>
      <c r="B12" s="39" t="n">
        <f aca="false">'Cash Flow Forecast'!$B$2</f>
        <v>25000</v>
      </c>
      <c r="C12" s="39" t="n">
        <f aca="false">'Cash Flow Forecast'!$B$2</f>
        <v>25000</v>
      </c>
      <c r="D12" s="39" t="n">
        <f aca="false">'Cash Flow Forecast'!$B$2</f>
        <v>25000</v>
      </c>
      <c r="E12" s="39" t="n">
        <f aca="false">'Cash Flow Forecast'!$B$2</f>
        <v>25000</v>
      </c>
      <c r="F12" s="39" t="n">
        <f aca="false">'Cash Flow Forecast'!$B$2</f>
        <v>25000</v>
      </c>
      <c r="G12" s="39" t="n">
        <f aca="false">'Cash Flow Forecast'!$B$2</f>
        <v>25000</v>
      </c>
      <c r="H12" s="39" t="n">
        <f aca="false">'Cash Flow Forecast'!$B$2</f>
        <v>25000</v>
      </c>
      <c r="I12" s="39" t="n">
        <f aca="false">'Cash Flow Forecast'!$B$2</f>
        <v>25000</v>
      </c>
      <c r="J12" s="39" t="n">
        <f aca="false">'Cash Flow Forecast'!$B$2</f>
        <v>25000</v>
      </c>
      <c r="K12" s="39" t="n">
        <f aca="false">'Cash Flow Forecast'!$B$2</f>
        <v>25000</v>
      </c>
      <c r="L12" s="39" t="n">
        <f aca="false">'Cash Flow Forecast'!$B$2</f>
        <v>25000</v>
      </c>
      <c r="M12" s="39" t="n">
        <f aca="false">'Cash Flow Forecast'!$B$2</f>
        <v>25000</v>
      </c>
      <c r="N12" s="5"/>
    </row>
    <row r="13" customFormat="false" ht="15.75" hidden="false" customHeight="false" outlineLevel="1" collapsed="false">
      <c r="A13" s="2" t="s">
        <v>53</v>
      </c>
      <c r="B13" s="40" t="n">
        <f aca="false">'Cash Flow Forecast'!B13</f>
        <v>14500</v>
      </c>
      <c r="C13" s="40" t="n">
        <f aca="false">'Cash Flow Forecast'!C13</f>
        <v>12900</v>
      </c>
      <c r="D13" s="40" t="n">
        <f aca="false">'Cash Flow Forecast'!D13</f>
        <v>21200</v>
      </c>
      <c r="E13" s="40" t="n">
        <f aca="false">'Cash Flow Forecast'!E13</f>
        <v>27000</v>
      </c>
      <c r="F13" s="40" t="n">
        <f aca="false">'Cash Flow Forecast'!F13</f>
        <v>33000</v>
      </c>
      <c r="G13" s="40" t="n">
        <f aca="false">'Cash Flow Forecast'!G13</f>
        <v>40400</v>
      </c>
      <c r="H13" s="40" t="n">
        <f aca="false">'Cash Flow Forecast'!H13</f>
        <v>42200</v>
      </c>
      <c r="I13" s="40" t="n">
        <f aca="false">'Cash Flow Forecast'!I13</f>
        <v>37400</v>
      </c>
      <c r="J13" s="40" t="n">
        <f aca="false">'Cash Flow Forecast'!J13</f>
        <v>34700</v>
      </c>
      <c r="K13" s="40" t="n">
        <f aca="false">'Cash Flow Forecast'!K13</f>
        <v>33000</v>
      </c>
      <c r="L13" s="40" t="n">
        <f aca="false">'Cash Flow Forecast'!L13</f>
        <v>28300</v>
      </c>
      <c r="M13" s="40" t="n">
        <f aca="false">'Cash Flow Forecast'!M13</f>
        <v>44400</v>
      </c>
      <c r="N13" s="5"/>
    </row>
    <row r="14" customFormat="false" ht="15.75" hidden="false" customHeight="false" outlineLevel="1" collapsed="false">
      <c r="A14" s="2" t="s">
        <v>54</v>
      </c>
      <c r="B14" s="40" t="n">
        <f aca="false">'Cash Flow Forecast'!B20</f>
        <v>-8500</v>
      </c>
      <c r="C14" s="40" t="n">
        <f aca="false">'Cash Flow Forecast'!C20</f>
        <v>0</v>
      </c>
      <c r="D14" s="40" t="n">
        <f aca="false">'Cash Flow Forecast'!D20</f>
        <v>-25000</v>
      </c>
      <c r="E14" s="40" t="n">
        <f aca="false">'Cash Flow Forecast'!E20</f>
        <v>-12500</v>
      </c>
      <c r="F14" s="40" t="n">
        <f aca="false">'Cash Flow Forecast'!F20</f>
        <v>0</v>
      </c>
      <c r="G14" s="40" t="n">
        <f aca="false">'Cash Flow Forecast'!G20</f>
        <v>-20500</v>
      </c>
      <c r="H14" s="40" t="n">
        <f aca="false">'Cash Flow Forecast'!H20</f>
        <v>0</v>
      </c>
      <c r="I14" s="40" t="n">
        <f aca="false">'Cash Flow Forecast'!I20</f>
        <v>0</v>
      </c>
      <c r="J14" s="40" t="n">
        <f aca="false">'Cash Flow Forecast'!J20</f>
        <v>-3000</v>
      </c>
      <c r="K14" s="40" t="n">
        <f aca="false">'Cash Flow Forecast'!K20</f>
        <v>3000</v>
      </c>
      <c r="L14" s="40" t="n">
        <f aca="false">'Cash Flow Forecast'!L20</f>
        <v>0</v>
      </c>
      <c r="M14" s="40" t="n">
        <f aca="false">'Cash Flow Forecast'!M20</f>
        <v>-6000</v>
      </c>
      <c r="N14" s="5"/>
    </row>
    <row r="15" customFormat="false" ht="15.75" hidden="false" customHeight="false" outlineLevel="1" collapsed="false">
      <c r="A15" s="2" t="s">
        <v>55</v>
      </c>
      <c r="B15" s="40" t="n">
        <f aca="false">'Cash Flow Forecast'!B27</f>
        <v>-8800</v>
      </c>
      <c r="C15" s="40" t="n">
        <f aca="false">'Cash Flow Forecast'!C27</f>
        <v>26200</v>
      </c>
      <c r="D15" s="40" t="n">
        <f aca="false">'Cash Flow Forecast'!D27</f>
        <v>-9500</v>
      </c>
      <c r="E15" s="40" t="n">
        <f aca="false">'Cash Flow Forecast'!E27</f>
        <v>-12000</v>
      </c>
      <c r="F15" s="40" t="n">
        <f aca="false">'Cash Flow Forecast'!F27</f>
        <v>-12000</v>
      </c>
      <c r="G15" s="40" t="n">
        <f aca="false">'Cash Flow Forecast'!G27</f>
        <v>-14500</v>
      </c>
      <c r="H15" s="40" t="n">
        <f aca="false">'Cash Flow Forecast'!H27</f>
        <v>-14500</v>
      </c>
      <c r="I15" s="40" t="n">
        <f aca="false">'Cash Flow Forecast'!I27</f>
        <v>-14500</v>
      </c>
      <c r="J15" s="40" t="n">
        <f aca="false">'Cash Flow Forecast'!J27</f>
        <v>-12000</v>
      </c>
      <c r="K15" s="40" t="n">
        <f aca="false">'Cash Flow Forecast'!K27</f>
        <v>-9500</v>
      </c>
      <c r="L15" s="40" t="n">
        <f aca="false">'Cash Flow Forecast'!L27</f>
        <v>-9500</v>
      </c>
      <c r="M15" s="40" t="n">
        <f aca="false">'Cash Flow Forecast'!M27</f>
        <v>-16500</v>
      </c>
      <c r="N15" s="5"/>
    </row>
    <row r="16" customFormat="false" ht="15.75" hidden="false" customHeight="false" outlineLevel="1" collapsed="false">
      <c r="A16" s="2" t="s">
        <v>36</v>
      </c>
      <c r="B16" s="40" t="n">
        <f aca="false">'Cash Flow Forecast'!B29</f>
        <v>-2800</v>
      </c>
      <c r="C16" s="40" t="n">
        <f aca="false">'Cash Flow Forecast'!C29</f>
        <v>39100</v>
      </c>
      <c r="D16" s="40" t="n">
        <f aca="false">'Cash Flow Forecast'!D29</f>
        <v>-13300</v>
      </c>
      <c r="E16" s="40" t="n">
        <f aca="false">'Cash Flow Forecast'!E29</f>
        <v>2500</v>
      </c>
      <c r="F16" s="40" t="n">
        <f aca="false">'Cash Flow Forecast'!F29</f>
        <v>21000</v>
      </c>
      <c r="G16" s="40" t="n">
        <f aca="false">'Cash Flow Forecast'!G29</f>
        <v>5400</v>
      </c>
      <c r="H16" s="40" t="n">
        <f aca="false">'Cash Flow Forecast'!H29</f>
        <v>27700</v>
      </c>
      <c r="I16" s="40" t="n">
        <f aca="false">'Cash Flow Forecast'!I29</f>
        <v>22900</v>
      </c>
      <c r="J16" s="40" t="n">
        <f aca="false">'Cash Flow Forecast'!J29</f>
        <v>19700</v>
      </c>
      <c r="K16" s="40" t="n">
        <f aca="false">'Cash Flow Forecast'!K29</f>
        <v>26500</v>
      </c>
      <c r="L16" s="40" t="n">
        <f aca="false">'Cash Flow Forecast'!L29</f>
        <v>18800</v>
      </c>
      <c r="M16" s="40" t="n">
        <f aca="false">'Cash Flow Forecast'!M29</f>
        <v>21900</v>
      </c>
      <c r="N16" s="5"/>
    </row>
    <row r="17" customFormat="false" ht="15.75" hidden="false" customHeight="false" outlineLevel="1" collapsed="false">
      <c r="A17" s="41"/>
      <c r="B17" s="41" t="s">
        <v>1</v>
      </c>
      <c r="C17" s="41" t="s">
        <v>2</v>
      </c>
      <c r="D17" s="41" t="s">
        <v>3</v>
      </c>
      <c r="E17" s="41" t="s">
        <v>4</v>
      </c>
      <c r="F17" s="41" t="s">
        <v>5</v>
      </c>
      <c r="G17" s="41" t="s">
        <v>6</v>
      </c>
      <c r="H17" s="41" t="s">
        <v>7</v>
      </c>
      <c r="I17" s="41" t="s">
        <v>8</v>
      </c>
      <c r="J17" s="41" t="s">
        <v>9</v>
      </c>
      <c r="K17" s="41" t="s">
        <v>10</v>
      </c>
      <c r="L17" s="41" t="s">
        <v>11</v>
      </c>
      <c r="M17" s="41" t="s">
        <v>12</v>
      </c>
      <c r="N17" s="5"/>
    </row>
    <row r="18" customFormat="false" ht="15.75" hidden="false" customHeight="false" outlineLevel="1" collapsed="false">
      <c r="A18" s="41" t="s">
        <v>36</v>
      </c>
      <c r="B18" s="42" t="n">
        <f aca="false">'Cash Flow Forecast'!B29</f>
        <v>-2800</v>
      </c>
      <c r="C18" s="42" t="n">
        <f aca="false">'Cash Flow Forecast'!C29</f>
        <v>39100</v>
      </c>
      <c r="D18" s="42" t="n">
        <f aca="false">'Cash Flow Forecast'!D29</f>
        <v>-13300</v>
      </c>
      <c r="E18" s="42" t="n">
        <f aca="false">'Cash Flow Forecast'!E29</f>
        <v>2500</v>
      </c>
      <c r="F18" s="42" t="n">
        <f aca="false">'Cash Flow Forecast'!F29</f>
        <v>21000</v>
      </c>
      <c r="G18" s="42" t="n">
        <f aca="false">'Cash Flow Forecast'!G29</f>
        <v>5400</v>
      </c>
      <c r="H18" s="42" t="n">
        <f aca="false">'Cash Flow Forecast'!H29</f>
        <v>27700</v>
      </c>
      <c r="I18" s="42" t="n">
        <f aca="false">'Cash Flow Forecast'!I29</f>
        <v>22900</v>
      </c>
      <c r="J18" s="42" t="n">
        <f aca="false">'Cash Flow Forecast'!J29</f>
        <v>19700</v>
      </c>
      <c r="K18" s="42" t="n">
        <f aca="false">'Cash Flow Forecast'!K29</f>
        <v>26500</v>
      </c>
      <c r="L18" s="42" t="n">
        <f aca="false">'Cash Flow Forecast'!L29</f>
        <v>18800</v>
      </c>
      <c r="M18" s="42" t="n">
        <f aca="false">'Cash Flow Forecast'!M29</f>
        <v>21900</v>
      </c>
      <c r="N18" s="5"/>
    </row>
    <row r="19" customFormat="false" ht="15.75" hidden="false" customHeight="false" outlineLevel="1" collapsed="false">
      <c r="A19" s="41"/>
      <c r="B19" s="41" t="s">
        <v>1</v>
      </c>
      <c r="C19" s="41" t="s">
        <v>2</v>
      </c>
      <c r="D19" s="41" t="s">
        <v>3</v>
      </c>
      <c r="E19" s="41" t="s">
        <v>4</v>
      </c>
      <c r="F19" s="41" t="s">
        <v>5</v>
      </c>
      <c r="G19" s="41" t="s">
        <v>6</v>
      </c>
      <c r="H19" s="41" t="s">
        <v>7</v>
      </c>
      <c r="I19" s="41" t="s">
        <v>8</v>
      </c>
      <c r="J19" s="41" t="s">
        <v>9</v>
      </c>
      <c r="K19" s="41" t="s">
        <v>10</v>
      </c>
      <c r="L19" s="41" t="s">
        <v>11</v>
      </c>
      <c r="M19" s="41" t="s">
        <v>12</v>
      </c>
      <c r="N19" s="5"/>
    </row>
    <row r="20" customFormat="false" ht="15.75" hidden="false" customHeight="false" outlineLevel="1" collapsed="false">
      <c r="A20" s="41" t="s">
        <v>53</v>
      </c>
      <c r="B20" s="42" t="n">
        <f aca="false">'Cash Flow Forecast'!B13</f>
        <v>14500</v>
      </c>
      <c r="C20" s="42" t="n">
        <f aca="false">'Cash Flow Forecast'!C13</f>
        <v>12900</v>
      </c>
      <c r="D20" s="42" t="n">
        <f aca="false">'Cash Flow Forecast'!D13</f>
        <v>21200</v>
      </c>
      <c r="E20" s="42" t="n">
        <f aca="false">'Cash Flow Forecast'!E13</f>
        <v>27000</v>
      </c>
      <c r="F20" s="42" t="n">
        <f aca="false">'Cash Flow Forecast'!F13</f>
        <v>33000</v>
      </c>
      <c r="G20" s="42" t="n">
        <f aca="false">'Cash Flow Forecast'!G13</f>
        <v>40400</v>
      </c>
      <c r="H20" s="42" t="n">
        <f aca="false">'Cash Flow Forecast'!H13</f>
        <v>42200</v>
      </c>
      <c r="I20" s="42" t="n">
        <f aca="false">'Cash Flow Forecast'!I13</f>
        <v>37400</v>
      </c>
      <c r="J20" s="42" t="n">
        <f aca="false">'Cash Flow Forecast'!J13</f>
        <v>34700</v>
      </c>
      <c r="K20" s="42" t="n">
        <f aca="false">'Cash Flow Forecast'!K13</f>
        <v>33000</v>
      </c>
      <c r="L20" s="42" t="n">
        <f aca="false">'Cash Flow Forecast'!L13</f>
        <v>28300</v>
      </c>
      <c r="M20" s="42" t="n">
        <f aca="false">'Cash Flow Forecast'!M13</f>
        <v>44400</v>
      </c>
      <c r="N20" s="5"/>
    </row>
    <row r="21" customFormat="false" ht="15.75" hidden="false" customHeight="false" outlineLevel="1" collapsed="false">
      <c r="A21" s="41" t="s">
        <v>54</v>
      </c>
      <c r="B21" s="42" t="n">
        <f aca="false">'Cash Flow Forecast'!B20</f>
        <v>-8500</v>
      </c>
      <c r="C21" s="42" t="n">
        <f aca="false">'Cash Flow Forecast'!C20</f>
        <v>0</v>
      </c>
      <c r="D21" s="42" t="n">
        <f aca="false">'Cash Flow Forecast'!D20</f>
        <v>-25000</v>
      </c>
      <c r="E21" s="42" t="n">
        <f aca="false">'Cash Flow Forecast'!E20</f>
        <v>-12500</v>
      </c>
      <c r="F21" s="42" t="n">
        <f aca="false">'Cash Flow Forecast'!F20</f>
        <v>0</v>
      </c>
      <c r="G21" s="42" t="n">
        <f aca="false">'Cash Flow Forecast'!G20</f>
        <v>-20500</v>
      </c>
      <c r="H21" s="42" t="n">
        <f aca="false">'Cash Flow Forecast'!H20</f>
        <v>0</v>
      </c>
      <c r="I21" s="42" t="n">
        <f aca="false">'Cash Flow Forecast'!I20</f>
        <v>0</v>
      </c>
      <c r="J21" s="42" t="n">
        <f aca="false">'Cash Flow Forecast'!J20</f>
        <v>-3000</v>
      </c>
      <c r="K21" s="42" t="n">
        <f aca="false">'Cash Flow Forecast'!K20</f>
        <v>3000</v>
      </c>
      <c r="L21" s="42" t="n">
        <f aca="false">'Cash Flow Forecast'!L20</f>
        <v>0</v>
      </c>
      <c r="M21" s="42" t="n">
        <f aca="false">'Cash Flow Forecast'!M20</f>
        <v>-6000</v>
      </c>
      <c r="N21" s="5"/>
    </row>
    <row r="22" customFormat="false" ht="15.75" hidden="false" customHeight="false" outlineLevel="1" collapsed="false">
      <c r="A22" s="41" t="s">
        <v>55</v>
      </c>
      <c r="B22" s="42" t="n">
        <f aca="false">'Cash Flow Forecast'!B27</f>
        <v>-8800</v>
      </c>
      <c r="C22" s="42" t="n">
        <f aca="false">'Cash Flow Forecast'!C27</f>
        <v>26200</v>
      </c>
      <c r="D22" s="42" t="n">
        <f aca="false">'Cash Flow Forecast'!D27</f>
        <v>-9500</v>
      </c>
      <c r="E22" s="42" t="n">
        <f aca="false">'Cash Flow Forecast'!E27</f>
        <v>-12000</v>
      </c>
      <c r="F22" s="42" t="n">
        <f aca="false">'Cash Flow Forecast'!F27</f>
        <v>-12000</v>
      </c>
      <c r="G22" s="42" t="n">
        <f aca="false">'Cash Flow Forecast'!G27</f>
        <v>-14500</v>
      </c>
      <c r="H22" s="42" t="n">
        <f aca="false">'Cash Flow Forecast'!H27</f>
        <v>-14500</v>
      </c>
      <c r="I22" s="42" t="n">
        <f aca="false">'Cash Flow Forecast'!I27</f>
        <v>-14500</v>
      </c>
      <c r="J22" s="42" t="n">
        <f aca="false">'Cash Flow Forecast'!J27</f>
        <v>-12000</v>
      </c>
      <c r="K22" s="42" t="n">
        <f aca="false">'Cash Flow Forecast'!K27</f>
        <v>-9500</v>
      </c>
      <c r="L22" s="42" t="n">
        <f aca="false">'Cash Flow Forecast'!L27</f>
        <v>-9500</v>
      </c>
      <c r="M22" s="42" t="n">
        <f aca="false">'Cash Flow Forecast'!M27</f>
        <v>-16500</v>
      </c>
      <c r="N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customFormat="false" ht="15.75" hidden="false" customHeight="fals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5.75" hidden="false" customHeight="fals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customFormat="false" ht="15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customFormat="false" ht="15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customFormat="false" ht="15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customFormat="false" ht="15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customFormat="false" ht="15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customFormat="false" ht="15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customFormat="false" ht="15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customFormat="false" ht="15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customFormat="false" ht="15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2026-03-22T16:20:01Z</dcterms:created>
  <dc:creator>Bob Evers</dc:creator>
  <dc:description/>
  <dc:language>en-US</dc:language>
  <cp:lastModifiedBy>Bob Evers</cp:lastModifiedBy>
  <dcterms:modified xsi:type="dcterms:W3CDTF">2026-04-11T16:11:19Z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